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Data_Files\Other\NPV_Calcs\"/>
    </mc:Choice>
  </mc:AlternateContent>
  <xr:revisionPtr revIDLastSave="0" documentId="13_ncr:1_{25359D71-8C77-4A89-86FE-A9D9C515ED9E}" xr6:coauthVersionLast="40" xr6:coauthVersionMax="40" xr10:uidLastSave="{00000000-0000-0000-0000-000000000000}"/>
  <bookViews>
    <workbookView xWindow="0" yWindow="0" windowWidth="9825" windowHeight="6930" activeTab="4" xr2:uid="{00000000-000D-0000-FFFF-FFFF00000000}"/>
  </bookViews>
  <sheets>
    <sheet name="Source Info." sheetId="5" r:id="rId1"/>
    <sheet name="Extrapolation Data" sheetId="6" r:id="rId2"/>
    <sheet name="Extrapolation Equation" sheetId="10" r:id="rId3"/>
    <sheet name="T-Bill Rates" sheetId="4" r:id="rId4"/>
    <sheet name="PV Calcs"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 i="9" l="1"/>
  <c r="D3" i="9" l="1"/>
  <c r="C24" i="6"/>
  <c r="C23" i="6"/>
  <c r="C22" i="6"/>
  <c r="C21" i="6"/>
  <c r="C5" i="6"/>
  <c r="C4" i="6"/>
  <c r="C3" i="6"/>
  <c r="D26" i="9" l="1"/>
  <c r="A7" i="9" l="1"/>
  <c r="A8" i="9" s="1"/>
  <c r="A9" i="9" s="1"/>
  <c r="A10" i="9" s="1"/>
  <c r="A11" i="9" s="1"/>
  <c r="A12" i="9" s="1"/>
  <c r="A13" i="9" s="1"/>
  <c r="A14" i="9" s="1"/>
  <c r="A15" i="9" s="1"/>
  <c r="A16" i="9" s="1"/>
  <c r="A17" i="9" s="1"/>
  <c r="A18" i="9" s="1"/>
  <c r="A19" i="9" s="1"/>
  <c r="A20" i="9" s="1"/>
  <c r="A7" i="6"/>
  <c r="A8" i="6" s="1"/>
  <c r="A9" i="6" s="1"/>
  <c r="A10" i="6" s="1"/>
  <c r="A11" i="6" s="1"/>
  <c r="A12" i="6" s="1"/>
  <c r="A13" i="6" s="1"/>
  <c r="A14" i="6" s="1"/>
  <c r="A15" i="6" s="1"/>
  <c r="A16" i="6" s="1"/>
  <c r="A17" i="6" s="1"/>
  <c r="A18" i="6" s="1"/>
  <c r="A19" i="6" s="1"/>
  <c r="A20" i="6" s="1"/>
</calcChain>
</file>

<file path=xl/sharedStrings.xml><?xml version="1.0" encoding="utf-8"?>
<sst xmlns="http://schemas.openxmlformats.org/spreadsheetml/2006/main" count="33" uniqueCount="27">
  <si>
    <t>Tax Year</t>
  </si>
  <si>
    <t>Year</t>
  </si>
  <si>
    <t>Rate (%)</t>
  </si>
  <si>
    <t>Data:</t>
  </si>
  <si>
    <t>Source:</t>
  </si>
  <si>
    <t>Use:</t>
  </si>
  <si>
    <t>Created:</t>
  </si>
  <si>
    <t>Checked:</t>
  </si>
  <si>
    <t>Updated:</t>
  </si>
  <si>
    <t>x</t>
  </si>
  <si>
    <t>February 27th, 2015</t>
  </si>
  <si>
    <t>Period</t>
  </si>
  <si>
    <t xml:space="preserve">PV (1994)= </t>
  </si>
  <si>
    <t>NHL LOCKOUT</t>
  </si>
  <si>
    <t>UC producing income only Aug.-Dec. 1994 (assume net income is 1/4 extrapolated value).</t>
  </si>
  <si>
    <t>Property tax data from Cook County Assessor's Office (Freedom of Information Act request, work order no.62939, transaction no. 62013, March 28, 2013). T-bill rates obtained from U.S. Federal Reserve, "Selected Interest Rates (daily)- H.15.," http://www.federalreserve.gov/releases/h15/data.htm.</t>
  </si>
  <si>
    <t>Chapter 6, p. 193</t>
  </si>
  <si>
    <r>
      <t>Notes</t>
    </r>
    <r>
      <rPr>
        <sz val="12"/>
        <rFont val="Calibri"/>
        <family val="2"/>
      </rPr>
      <t>:</t>
    </r>
  </si>
  <si>
    <t>December 17th, 2018</t>
  </si>
  <si>
    <t>Net Present Value Estimates for United Center Foregone Property Taxes, 1994 -- 2015</t>
  </si>
  <si>
    <t>Market Yield on U.S. Treasury Securities at 20-year (nominal) Constant Maturity, Quoted on Investment Basis</t>
  </si>
  <si>
    <t>Savings</t>
  </si>
  <si>
    <t xml:space="preserve">United Center Property Tax Savings Estimates, 1994 -- 2015 </t>
  </si>
  <si>
    <t>Extrapolated Values</t>
  </si>
  <si>
    <t>Notes</t>
  </si>
  <si>
    <t>Estimated value reduced by 10.2 % to account for games lost due to 2011 Lockout</t>
  </si>
  <si>
    <r>
      <t xml:space="preserve">1994 - 2015 represents the 22-year period over which United Center ownership enjoyed a special tax abatement formula authorized by the Illinois State General Assembly in 1989. I have reliable estimates for </t>
    </r>
    <r>
      <rPr>
        <i/>
        <sz val="10"/>
        <rFont val="Calibri"/>
        <family val="2"/>
        <scheme val="minor"/>
      </rPr>
      <t>actual</t>
    </r>
    <r>
      <rPr>
        <sz val="10"/>
        <rFont val="Calibri"/>
        <family val="2"/>
        <scheme val="minor"/>
      </rPr>
      <t xml:space="preserve"> property tax savings resulting from the abatements for 1997-2011 only, so I used a univariate regression with year as the predictor and savings as the dependent variable in order to extrapolate nominal savings numbers back to 1994 and forward to 2015. The regression excludes savings estimates for 2005 and 2006, since income and tax savings (a function of income) skewed low as a result of the NHL lockout of 2004-2005. Since the arena operated between Aug.-Dec. only in 1994, I divided the extrapolated value for 1994 by 4 before calculating present value (since commercial property taxes in Cook County are a direct function of income, as opposed to sale price). I also reduced the extrapolated value for tax savings in 2012 by 10.2 percent to reflect the 32 NBA games lost in 2011 due to the lockout. I assumed this translated into 16 Bulls home games lost, and divided this by total number of annual UC events (157 for 2014) to obtain 10.2 percent (data from www.unitedcenter.com/events).  I used the 20-year T-Bill rate as of 1994 as my discount rate based on the assumption that the city's "alternative" investment was an immediate investment in long term bonds in 1994 that remained untouched for 22 years. I assumed that the cash flows, in the form of tax savings, occured at the end of each period. The first period is not discounted, so I added an Excel NPV calculation including 1995-2015 to the nominal flow for 1994. PV at 1994 represents the amount of money Chicago would have had put aside in 1994 to cover the nominal cash flows (foregone taxes) over the entire period. See </t>
    </r>
    <r>
      <rPr>
        <i/>
        <sz val="10"/>
        <rFont val="Calibri"/>
        <family val="2"/>
        <scheme val="minor"/>
      </rPr>
      <t xml:space="preserve">Bulls Markets </t>
    </r>
    <r>
      <rPr>
        <sz val="10"/>
        <rFont val="Calibri"/>
        <family val="2"/>
        <scheme val="minor"/>
      </rPr>
      <t>(p. 285) for the present value equation.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</si>
</sst>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409]mmmm\ d\,\ yyyy;@"/>
  </numFmts>
  <fonts count="9"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sz val="10"/>
      <name val="Calibri"/>
      <family val="2"/>
      <scheme val="minor"/>
    </font>
    <font>
      <i/>
      <sz val="10"/>
      <name val="Calibri"/>
      <family val="2"/>
      <scheme val="minor"/>
    </font>
    <font>
      <b/>
      <sz val="12"/>
      <color theme="1"/>
      <name val="Calibri"/>
      <family val="2"/>
      <scheme val="minor"/>
    </font>
    <font>
      <sz val="12"/>
      <name val="Calibri"/>
      <family val="2"/>
      <scheme val="minor"/>
    </font>
    <font>
      <sz val="12"/>
      <name val="Calibri"/>
      <family val="2"/>
    </font>
  </fonts>
  <fills count="10">
    <fill>
      <patternFill patternType="none"/>
    </fill>
    <fill>
      <patternFill patternType="gray125"/>
    </fill>
    <fill>
      <patternFill patternType="solid">
        <fgColor theme="0" tint="-0.34998626667073579"/>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rgb="FFFF505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bottom style="medium">
        <color indexed="64"/>
      </bottom>
      <diagonal/>
    </border>
  </borders>
  <cellStyleXfs count="2">
    <xf numFmtId="0" fontId="0" fillId="0" borderId="0"/>
    <xf numFmtId="0" fontId="2" fillId="0" borderId="0"/>
  </cellStyleXfs>
  <cellXfs count="127">
    <xf numFmtId="0" fontId="0" fillId="0" borderId="0" xfId="0"/>
    <xf numFmtId="4" fontId="3" fillId="0" borderId="3" xfId="0" applyNumberFormat="1" applyFont="1" applyFill="1" applyBorder="1" applyAlignment="1">
      <alignment horizontal="right"/>
    </xf>
    <xf numFmtId="4" fontId="0" fillId="3" borderId="2" xfId="0" applyNumberFormat="1" applyFont="1" applyFill="1" applyBorder="1" applyAlignment="1">
      <alignment horizontal="right"/>
    </xf>
    <xf numFmtId="4" fontId="0" fillId="3" borderId="3" xfId="0" applyNumberFormat="1" applyFont="1" applyFill="1" applyBorder="1" applyAlignment="1">
      <alignment horizontal="right"/>
    </xf>
    <xf numFmtId="4" fontId="0" fillId="3" borderId="4" xfId="0" applyNumberFormat="1" applyFont="1" applyFill="1" applyBorder="1" applyAlignment="1">
      <alignment horizontal="right"/>
    </xf>
    <xf numFmtId="4" fontId="0" fillId="3" borderId="2" xfId="0" applyNumberFormat="1" applyFill="1" applyBorder="1"/>
    <xf numFmtId="4" fontId="0" fillId="3" borderId="3" xfId="0" applyNumberFormat="1" applyFill="1" applyBorder="1"/>
    <xf numFmtId="4" fontId="0" fillId="0" borderId="0" xfId="0" applyNumberFormat="1"/>
    <xf numFmtId="4" fontId="3" fillId="6" borderId="2" xfId="0" applyNumberFormat="1" applyFont="1" applyFill="1" applyBorder="1" applyAlignment="1">
      <alignment horizontal="right"/>
    </xf>
    <xf numFmtId="4" fontId="3" fillId="6" borderId="4" xfId="0" applyNumberFormat="1" applyFont="1" applyFill="1" applyBorder="1" applyAlignment="1">
      <alignment horizontal="right"/>
    </xf>
    <xf numFmtId="0" fontId="1" fillId="0" borderId="13" xfId="0" applyFont="1" applyBorder="1"/>
    <xf numFmtId="4" fontId="1" fillId="5" borderId="14" xfId="0" applyNumberFormat="1" applyFont="1" applyFill="1" applyBorder="1" applyAlignment="1">
      <alignment horizontal="right"/>
    </xf>
    <xf numFmtId="0" fontId="6" fillId="4" borderId="15" xfId="0" applyFont="1" applyFill="1" applyBorder="1"/>
    <xf numFmtId="0" fontId="1" fillId="4" borderId="18" xfId="0" applyFont="1" applyFill="1" applyBorder="1"/>
    <xf numFmtId="0" fontId="6" fillId="4" borderId="20" xfId="0" applyFont="1" applyFill="1" applyBorder="1"/>
    <xf numFmtId="0" fontId="6" fillId="4" borderId="22" xfId="0" applyFont="1" applyFill="1" applyBorder="1"/>
    <xf numFmtId="0" fontId="6" fillId="4" borderId="24" xfId="0" applyFont="1" applyFill="1" applyBorder="1" applyAlignment="1">
      <alignment vertical="top"/>
    </xf>
    <xf numFmtId="0" fontId="1" fillId="4" borderId="22" xfId="0" applyFont="1" applyFill="1" applyBorder="1"/>
    <xf numFmtId="0" fontId="6" fillId="4" borderId="24" xfId="0" applyFont="1" applyFill="1" applyBorder="1"/>
    <xf numFmtId="0" fontId="6" fillId="4" borderId="18" xfId="0" applyFont="1" applyFill="1" applyBorder="1"/>
    <xf numFmtId="0" fontId="6" fillId="4" borderId="26" xfId="0" applyFont="1" applyFill="1" applyBorder="1"/>
    <xf numFmtId="165" fontId="7" fillId="4" borderId="27" xfId="0" applyNumberFormat="1" applyFont="1" applyFill="1" applyBorder="1" applyAlignment="1">
      <alignment horizontal="left" vertical="top" wrapText="1"/>
    </xf>
    <xf numFmtId="165" fontId="7" fillId="4" borderId="28" xfId="0" applyNumberFormat="1" applyFont="1" applyFill="1" applyBorder="1" applyAlignment="1">
      <alignment horizontal="left" vertical="top" wrapText="1"/>
    </xf>
    <xf numFmtId="165" fontId="7" fillId="4" borderId="29" xfId="0" applyNumberFormat="1" applyFont="1" applyFill="1" applyBorder="1" applyAlignment="1">
      <alignment horizontal="left" vertical="top" wrapText="1"/>
    </xf>
    <xf numFmtId="0" fontId="7" fillId="4" borderId="16" xfId="0" applyFont="1" applyFill="1" applyBorder="1" applyAlignment="1">
      <alignment vertical="top" wrapText="1"/>
    </xf>
    <xf numFmtId="0" fontId="7" fillId="4" borderId="17" xfId="0" applyFont="1" applyFill="1" applyBorder="1" applyAlignment="1">
      <alignment vertical="top" wrapText="1"/>
    </xf>
    <xf numFmtId="0" fontId="7" fillId="4" borderId="9" xfId="0" applyFont="1" applyFill="1" applyBorder="1" applyAlignment="1">
      <alignment vertical="top" wrapText="1"/>
    </xf>
    <xf numFmtId="0" fontId="7" fillId="4" borderId="19" xfId="0" applyFont="1" applyFill="1" applyBorder="1" applyAlignment="1">
      <alignment vertical="top" wrapText="1"/>
    </xf>
    <xf numFmtId="0" fontId="3" fillId="4" borderId="5" xfId="0" applyFont="1" applyFill="1" applyBorder="1" applyAlignment="1">
      <alignment vertical="top" wrapText="1"/>
    </xf>
    <xf numFmtId="0" fontId="3" fillId="4" borderId="21" xfId="0" applyFont="1" applyFill="1" applyBorder="1" applyAlignment="1">
      <alignment vertical="top" wrapText="1"/>
    </xf>
    <xf numFmtId="0" fontId="3" fillId="4" borderId="0" xfId="0" applyFont="1" applyFill="1" applyBorder="1" applyAlignment="1">
      <alignment vertical="top" wrapText="1"/>
    </xf>
    <xf numFmtId="0" fontId="3" fillId="4" borderId="23" xfId="0" applyFont="1" applyFill="1" applyBorder="1" applyAlignment="1">
      <alignment vertical="top" wrapText="1"/>
    </xf>
    <xf numFmtId="0" fontId="3" fillId="4" borderId="9" xfId="0" applyFont="1" applyFill="1" applyBorder="1" applyAlignment="1">
      <alignment vertical="top" wrapText="1"/>
    </xf>
    <xf numFmtId="0" fontId="3" fillId="4" borderId="19" xfId="0" applyFont="1" applyFill="1" applyBorder="1" applyAlignment="1">
      <alignment vertical="top" wrapText="1"/>
    </xf>
    <xf numFmtId="0" fontId="7" fillId="4" borderId="6" xfId="0" applyFont="1" applyFill="1" applyBorder="1" applyAlignment="1">
      <alignment vertical="top" wrapText="1"/>
    </xf>
    <xf numFmtId="0" fontId="7" fillId="4" borderId="7" xfId="0" applyFont="1" applyFill="1" applyBorder="1" applyAlignment="1">
      <alignment vertical="top" wrapText="1"/>
    </xf>
    <xf numFmtId="0" fontId="7" fillId="4" borderId="25" xfId="0" applyFont="1" applyFill="1" applyBorder="1" applyAlignment="1">
      <alignment vertical="top" wrapText="1"/>
    </xf>
    <xf numFmtId="165" fontId="7" fillId="4" borderId="6" xfId="0" applyNumberFormat="1" applyFont="1" applyFill="1" applyBorder="1" applyAlignment="1">
      <alignment horizontal="left" vertical="top" wrapText="1"/>
    </xf>
    <xf numFmtId="165" fontId="7" fillId="4" borderId="7" xfId="0" applyNumberFormat="1" applyFont="1" applyFill="1" applyBorder="1" applyAlignment="1">
      <alignment horizontal="left" vertical="top" wrapText="1"/>
    </xf>
    <xf numFmtId="165" fontId="7" fillId="4" borderId="25" xfId="0" applyNumberFormat="1" applyFont="1" applyFill="1" applyBorder="1" applyAlignment="1">
      <alignment horizontal="left" vertical="top" wrapText="1"/>
    </xf>
    <xf numFmtId="0" fontId="4" fillId="4" borderId="10" xfId="0" applyFont="1" applyFill="1" applyBorder="1" applyAlignment="1">
      <alignment horizontal="justify" vertical="top" wrapText="1"/>
    </xf>
    <xf numFmtId="0" fontId="4" fillId="4" borderId="5" xfId="0" applyFont="1" applyFill="1" applyBorder="1" applyAlignment="1">
      <alignment horizontal="justify" vertical="top" wrapText="1"/>
    </xf>
    <xf numFmtId="0" fontId="4" fillId="4" borderId="21" xfId="0" applyFont="1" applyFill="1" applyBorder="1" applyAlignment="1">
      <alignment horizontal="justify" vertical="top" wrapText="1"/>
    </xf>
    <xf numFmtId="0" fontId="4" fillId="4" borderId="8" xfId="0" applyFont="1" applyFill="1" applyBorder="1" applyAlignment="1">
      <alignment horizontal="justify" vertical="top" wrapText="1"/>
    </xf>
    <xf numFmtId="0" fontId="4" fillId="4" borderId="0" xfId="0" applyFont="1" applyFill="1" applyBorder="1" applyAlignment="1">
      <alignment horizontal="justify" vertical="top" wrapText="1"/>
    </xf>
    <xf numFmtId="0" fontId="4" fillId="4" borderId="23" xfId="0" applyFont="1" applyFill="1" applyBorder="1" applyAlignment="1">
      <alignment horizontal="justify" vertical="top" wrapText="1"/>
    </xf>
    <xf numFmtId="0" fontId="4" fillId="4" borderId="9" xfId="0" applyFont="1" applyFill="1" applyBorder="1" applyAlignment="1">
      <alignment horizontal="justify" vertical="top" wrapText="1"/>
    </xf>
    <xf numFmtId="0" fontId="4" fillId="4" borderId="19" xfId="0" applyFont="1" applyFill="1" applyBorder="1" applyAlignment="1">
      <alignment horizontal="justify" vertical="top" wrapText="1"/>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1" fillId="0" borderId="12" xfId="0" applyFont="1" applyBorder="1"/>
    <xf numFmtId="0" fontId="1" fillId="0" borderId="13" xfId="0" applyFont="1" applyBorder="1"/>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0" borderId="2" xfId="0" applyFont="1" applyBorder="1" applyAlignment="1">
      <alignment horizontal="center"/>
    </xf>
    <xf numFmtId="0" fontId="1" fillId="0" borderId="20" xfId="0" applyFont="1" applyBorder="1" applyAlignment="1">
      <alignment horizontal="center"/>
    </xf>
    <xf numFmtId="164" fontId="0" fillId="0" borderId="30" xfId="0" applyNumberFormat="1" applyBorder="1" applyAlignment="1">
      <alignment horizontal="center"/>
    </xf>
    <xf numFmtId="0" fontId="1" fillId="5" borderId="22" xfId="0" applyFont="1" applyFill="1" applyBorder="1" applyAlignment="1">
      <alignment horizontal="center"/>
    </xf>
    <xf numFmtId="164" fontId="1" fillId="5" borderId="31" xfId="0" applyNumberFormat="1" applyFont="1" applyFill="1" applyBorder="1" applyAlignment="1">
      <alignment horizontal="center"/>
    </xf>
    <xf numFmtId="0" fontId="1" fillId="0" borderId="22" xfId="0" applyFont="1" applyFill="1" applyBorder="1" applyAlignment="1">
      <alignment horizontal="center"/>
    </xf>
    <xf numFmtId="164" fontId="0" fillId="0" borderId="31" xfId="0" applyNumberFormat="1" applyFill="1" applyBorder="1" applyAlignment="1">
      <alignment horizontal="center"/>
    </xf>
    <xf numFmtId="0" fontId="1" fillId="0" borderId="26" xfId="0" applyFont="1" applyFill="1" applyBorder="1" applyAlignment="1">
      <alignment horizontal="center"/>
    </xf>
    <xf numFmtId="164" fontId="0" fillId="0" borderId="32" xfId="0" applyNumberFormat="1" applyFill="1" applyBorder="1" applyAlignment="1">
      <alignment horizontal="center"/>
    </xf>
    <xf numFmtId="0" fontId="1" fillId="0" borderId="0" xfId="0" applyFont="1" applyAlignment="1">
      <alignment horizontal="left"/>
    </xf>
    <xf numFmtId="0" fontId="1" fillId="2" borderId="18" xfId="0" applyFont="1" applyFill="1" applyBorder="1" applyAlignment="1">
      <alignment horizontal="center"/>
    </xf>
    <xf numFmtId="0" fontId="1" fillId="2" borderId="33" xfId="0" applyFont="1" applyFill="1" applyBorder="1" applyAlignment="1">
      <alignment horizontal="center"/>
    </xf>
    <xf numFmtId="0" fontId="1" fillId="0" borderId="34" xfId="0" applyFont="1" applyBorder="1" applyAlignment="1">
      <alignment horizontal="left"/>
    </xf>
    <xf numFmtId="0" fontId="1" fillId="0" borderId="35" xfId="0" applyFont="1" applyBorder="1" applyAlignment="1">
      <alignment horizontal="left"/>
    </xf>
    <xf numFmtId="0" fontId="1" fillId="0" borderId="36" xfId="0" applyFont="1" applyBorder="1" applyAlignment="1">
      <alignment horizontal="left"/>
    </xf>
    <xf numFmtId="0" fontId="1" fillId="3" borderId="8" xfId="0" applyFont="1" applyFill="1" applyBorder="1" applyAlignment="1">
      <alignment horizontal="center" vertical="center" wrapText="1"/>
    </xf>
    <xf numFmtId="0" fontId="1" fillId="7" borderId="2" xfId="0" applyFont="1" applyFill="1" applyBorder="1" applyAlignment="1">
      <alignment horizontal="center"/>
    </xf>
    <xf numFmtId="0" fontId="1" fillId="7" borderId="1" xfId="0" applyFont="1" applyFill="1" applyBorder="1" applyAlignment="1">
      <alignment horizontal="center"/>
    </xf>
    <xf numFmtId="0" fontId="1" fillId="3" borderId="1" xfId="0" applyFont="1" applyFill="1" applyBorder="1" applyAlignment="1">
      <alignment horizontal="center" vertical="center" wrapText="1"/>
    </xf>
    <xf numFmtId="0" fontId="0" fillId="8" borderId="10" xfId="0" applyFill="1" applyBorder="1" applyAlignment="1">
      <alignment horizontal="center"/>
    </xf>
    <xf numFmtId="0" fontId="0" fillId="8" borderId="8" xfId="0" applyFill="1" applyBorder="1" applyAlignment="1">
      <alignment horizontal="center"/>
    </xf>
    <xf numFmtId="0" fontId="0" fillId="8" borderId="11" xfId="0" applyFill="1" applyBorder="1" applyAlignment="1">
      <alignment horizontal="center"/>
    </xf>
    <xf numFmtId="0" fontId="1" fillId="3" borderId="10" xfId="0" applyFont="1" applyFill="1" applyBorder="1" applyAlignment="1">
      <alignment horizontal="center" vertical="center" wrapText="1"/>
    </xf>
    <xf numFmtId="0" fontId="1" fillId="7" borderId="20" xfId="0" applyFont="1" applyFill="1" applyBorder="1" applyAlignment="1">
      <alignment horizontal="center"/>
    </xf>
    <xf numFmtId="0" fontId="1" fillId="7" borderId="37" xfId="0" applyFont="1" applyFill="1" applyBorder="1" applyAlignment="1">
      <alignment horizontal="center"/>
    </xf>
    <xf numFmtId="0" fontId="1" fillId="3" borderId="37" xfId="0" applyFont="1" applyFill="1" applyBorder="1" applyAlignment="1">
      <alignment horizontal="center" vertical="center" wrapText="1"/>
    </xf>
    <xf numFmtId="0" fontId="0" fillId="8" borderId="21" xfId="0" applyFill="1" applyBorder="1" applyAlignment="1">
      <alignment horizontal="center"/>
    </xf>
    <xf numFmtId="0" fontId="0" fillId="8" borderId="23" xfId="0" applyFill="1" applyBorder="1" applyAlignment="1">
      <alignment horizontal="center"/>
    </xf>
    <xf numFmtId="0" fontId="0" fillId="8" borderId="19" xfId="0" applyFill="1" applyBorder="1" applyAlignment="1">
      <alignment horizontal="center"/>
    </xf>
    <xf numFmtId="0" fontId="1" fillId="6" borderId="21" xfId="0" applyFont="1" applyFill="1" applyBorder="1" applyAlignment="1">
      <alignment horizontal="center" vertical="center"/>
    </xf>
    <xf numFmtId="0" fontId="1" fillId="6" borderId="19" xfId="0" applyFont="1" applyFill="1" applyBorder="1" applyAlignment="1">
      <alignment horizontal="center" vertical="center"/>
    </xf>
    <xf numFmtId="0" fontId="1" fillId="3" borderId="21" xfId="0" applyFont="1" applyFill="1" applyBorder="1" applyAlignment="1">
      <alignment horizontal="center" vertical="center" wrapText="1"/>
    </xf>
    <xf numFmtId="0" fontId="1" fillId="3" borderId="23" xfId="0" applyFont="1" applyFill="1" applyBorder="1" applyAlignment="1">
      <alignment horizontal="center" vertical="center" wrapText="1"/>
    </xf>
    <xf numFmtId="4" fontId="0" fillId="3" borderId="39" xfId="0" applyNumberFormat="1" applyFill="1" applyBorder="1"/>
    <xf numFmtId="0" fontId="1" fillId="3" borderId="38"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20" xfId="0" applyFont="1" applyFill="1" applyBorder="1" applyAlignment="1">
      <alignment horizontal="center"/>
    </xf>
    <xf numFmtId="0" fontId="1" fillId="3" borderId="10" xfId="0" applyFont="1" applyFill="1" applyBorder="1" applyAlignment="1">
      <alignment horizontal="center"/>
    </xf>
    <xf numFmtId="0" fontId="1" fillId="3" borderId="22" xfId="0" applyFont="1" applyFill="1" applyBorder="1" applyAlignment="1">
      <alignment horizontal="center"/>
    </xf>
    <xf numFmtId="0" fontId="1" fillId="3" borderId="8" xfId="0" applyFont="1" applyFill="1" applyBorder="1" applyAlignment="1">
      <alignment horizontal="center"/>
    </xf>
    <xf numFmtId="0" fontId="1" fillId="3" borderId="18" xfId="0" applyFont="1" applyFill="1" applyBorder="1" applyAlignment="1">
      <alignment horizontal="center"/>
    </xf>
    <xf numFmtId="0" fontId="1" fillId="3" borderId="11" xfId="0" applyFont="1" applyFill="1" applyBorder="1" applyAlignment="1">
      <alignment horizontal="center"/>
    </xf>
    <xf numFmtId="0" fontId="1" fillId="0" borderId="22" xfId="0" applyFont="1" applyBorder="1" applyAlignment="1">
      <alignment horizontal="center"/>
    </xf>
    <xf numFmtId="0" fontId="1" fillId="0" borderId="3" xfId="0" applyFont="1" applyBorder="1" applyAlignment="1">
      <alignment horizontal="center"/>
    </xf>
    <xf numFmtId="0" fontId="1" fillId="0" borderId="18" xfId="0" applyFont="1" applyBorder="1" applyAlignment="1">
      <alignment horizontal="center"/>
    </xf>
    <xf numFmtId="0" fontId="1" fillId="0" borderId="4" xfId="0" applyFont="1" applyBorder="1" applyAlignment="1">
      <alignment horizontal="center"/>
    </xf>
    <xf numFmtId="1" fontId="1" fillId="3" borderId="20" xfId="0" applyNumberFormat="1" applyFont="1" applyFill="1" applyBorder="1" applyAlignment="1">
      <alignment horizontal="center"/>
    </xf>
    <xf numFmtId="1" fontId="1" fillId="3" borderId="10" xfId="0" applyNumberFormat="1" applyFont="1" applyFill="1" applyBorder="1" applyAlignment="1">
      <alignment horizontal="center"/>
    </xf>
    <xf numFmtId="1" fontId="1" fillId="3" borderId="22" xfId="0" applyNumberFormat="1" applyFont="1" applyFill="1" applyBorder="1" applyAlignment="1">
      <alignment horizontal="center"/>
    </xf>
    <xf numFmtId="1" fontId="1" fillId="3" borderId="8" xfId="0" applyNumberFormat="1" applyFont="1" applyFill="1" applyBorder="1" applyAlignment="1">
      <alignment horizontal="center"/>
    </xf>
    <xf numFmtId="1" fontId="1" fillId="3" borderId="26" xfId="0" applyNumberFormat="1" applyFont="1" applyFill="1" applyBorder="1" applyAlignment="1">
      <alignment horizontal="center"/>
    </xf>
    <xf numFmtId="1" fontId="1" fillId="3" borderId="38" xfId="0" applyNumberFormat="1"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1" fontId="1" fillId="3" borderId="2" xfId="0" applyNumberFormat="1" applyFont="1" applyFill="1" applyBorder="1" applyAlignment="1">
      <alignment horizontal="center"/>
    </xf>
    <xf numFmtId="1" fontId="1" fillId="3" borderId="3" xfId="0" applyNumberFormat="1" applyFont="1" applyFill="1" applyBorder="1" applyAlignment="1">
      <alignment horizontal="center"/>
    </xf>
    <xf numFmtId="0" fontId="1" fillId="0" borderId="41" xfId="0" applyFont="1" applyBorder="1" applyAlignment="1">
      <alignment horizontal="left" vertical="top"/>
    </xf>
    <xf numFmtId="0" fontId="1" fillId="0" borderId="42" xfId="0" applyFont="1" applyBorder="1" applyAlignment="1">
      <alignment horizontal="left" vertical="top"/>
    </xf>
    <xf numFmtId="0" fontId="1" fillId="0" borderId="43" xfId="0" applyFont="1" applyBorder="1" applyAlignment="1">
      <alignment horizontal="left" vertical="top"/>
    </xf>
    <xf numFmtId="0" fontId="0" fillId="8" borderId="5" xfId="0" applyFill="1" applyBorder="1" applyAlignment="1">
      <alignment horizontal="center"/>
    </xf>
    <xf numFmtId="0" fontId="0" fillId="8" borderId="9" xfId="0" applyFill="1" applyBorder="1" applyAlignment="1">
      <alignment horizontal="center"/>
    </xf>
    <xf numFmtId="0" fontId="1" fillId="9" borderId="15" xfId="0" applyFont="1" applyFill="1" applyBorder="1" applyAlignment="1">
      <alignment horizontal="center"/>
    </xf>
    <xf numFmtId="0" fontId="1" fillId="9" borderId="44" xfId="0" applyFont="1" applyFill="1" applyBorder="1" applyAlignment="1">
      <alignment horizontal="center"/>
    </xf>
    <xf numFmtId="0" fontId="0" fillId="9" borderId="45" xfId="0" applyFill="1" applyBorder="1" applyAlignment="1">
      <alignment horizontal="center"/>
    </xf>
    <xf numFmtId="0" fontId="0" fillId="9" borderId="42" xfId="0" applyFill="1" applyBorder="1" applyAlignment="1">
      <alignment horizontal="center"/>
    </xf>
    <xf numFmtId="0" fontId="0" fillId="9" borderId="43" xfId="0" applyFill="1" applyBorder="1" applyAlignment="1">
      <alignment horizontal="center"/>
    </xf>
    <xf numFmtId="0" fontId="1" fillId="3" borderId="25" xfId="0" applyFont="1" applyFill="1" applyBorder="1" applyAlignment="1">
      <alignment horizontal="center"/>
    </xf>
    <xf numFmtId="0" fontId="0" fillId="8" borderId="0" xfId="0" applyFill="1" applyBorder="1" applyAlignment="1">
      <alignment horizontal="center"/>
    </xf>
    <xf numFmtId="1" fontId="1" fillId="3" borderId="39" xfId="0" applyNumberFormat="1" applyFont="1" applyFill="1" applyBorder="1" applyAlignment="1">
      <alignment horizontal="center"/>
    </xf>
    <xf numFmtId="0" fontId="0" fillId="8" borderId="38" xfId="0" applyFill="1" applyBorder="1" applyAlignment="1">
      <alignment horizontal="center"/>
    </xf>
    <xf numFmtId="0" fontId="0" fillId="8" borderId="46" xfId="0" applyFill="1" applyBorder="1" applyAlignment="1">
      <alignment horizontal="center"/>
    </xf>
    <xf numFmtId="0" fontId="0" fillId="8" borderId="40" xfId="0"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FF5050"/>
      <color rgb="FFFF99FF"/>
      <color rgb="FFCC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09585065418548"/>
                  <c:y val="0.38232919669650273"/>
                </c:manualLayout>
              </c:layout>
              <c:numFmt formatCode="#,##0.00" sourceLinked="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en-US"/>
                </a:p>
              </c:txPr>
            </c:trendlineLbl>
          </c:trendline>
          <c:yVal>
            <c:numRef>
              <c:f>'Extrapolation Data'!$C$6:$C$20</c:f>
              <c:numCache>
                <c:formatCode>#,##0.00</c:formatCode>
                <c:ptCount val="15"/>
                <c:pt idx="0">
                  <c:v>5949368.7401916506</c:v>
                </c:pt>
                <c:pt idx="1">
                  <c:v>7276162.0910563245</c:v>
                </c:pt>
                <c:pt idx="2">
                  <c:v>7311927.8712155242</c:v>
                </c:pt>
                <c:pt idx="3">
                  <c:v>8351003.0185831785</c:v>
                </c:pt>
                <c:pt idx="4">
                  <c:v>10190329.314184271</c:v>
                </c:pt>
                <c:pt idx="5">
                  <c:v>9197156.410834996</c:v>
                </c:pt>
                <c:pt idx="6">
                  <c:v>7494103.6727098804</c:v>
                </c:pt>
                <c:pt idx="7">
                  <c:v>8254772.8043259699</c:v>
                </c:pt>
                <c:pt idx="10">
                  <c:v>10309902.736520177</c:v>
                </c:pt>
                <c:pt idx="11">
                  <c:v>11355895.737637499</c:v>
                </c:pt>
                <c:pt idx="12">
                  <c:v>7394064.0632203054</c:v>
                </c:pt>
                <c:pt idx="13">
                  <c:v>6798536.7678818135</c:v>
                </c:pt>
                <c:pt idx="14">
                  <c:v>4230335.1523057129</c:v>
                </c:pt>
              </c:numCache>
            </c:numRef>
          </c:yVal>
          <c:smooth val="0"/>
          <c:extLst>
            <c:ext xmlns:c16="http://schemas.microsoft.com/office/drawing/2014/chart" uri="{C3380CC4-5D6E-409C-BE32-E72D297353CC}">
              <c16:uniqueId val="{00000001-08C8-4DDB-BCFD-F6F67D66A3BE}"/>
            </c:ext>
          </c:extLst>
        </c:ser>
        <c:dLbls>
          <c:showLegendKey val="0"/>
          <c:showVal val="0"/>
          <c:showCatName val="0"/>
          <c:showSerName val="0"/>
          <c:showPercent val="0"/>
          <c:showBubbleSize val="0"/>
        </c:dLbls>
        <c:axId val="552316704"/>
        <c:axId val="552314736"/>
      </c:scatterChart>
      <c:valAx>
        <c:axId val="552316704"/>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314736"/>
        <c:crosses val="autoZero"/>
        <c:crossBetween val="midCat"/>
      </c:valAx>
      <c:valAx>
        <c:axId val="552314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316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0C61C62-67CB-4FCB-A47B-93382357FA39}">
  <sheetPr/>
  <sheetViews>
    <sheetView zoomScale="9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a:extLst>
            <a:ext uri="{FF2B5EF4-FFF2-40B4-BE49-F238E27FC236}">
              <a16:creationId xmlns:a16="http://schemas.microsoft.com/office/drawing/2014/main" id="{838F7E07-67B6-49F4-BED6-B2E0BD18CC2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workbookViewId="0">
      <selection activeCell="B31" sqref="B31:I31"/>
    </sheetView>
  </sheetViews>
  <sheetFormatPr defaultRowHeight="15" x14ac:dyDescent="0.25"/>
  <sheetData>
    <row r="1" spans="1:9" ht="15" customHeight="1" x14ac:dyDescent="0.25">
      <c r="A1" s="12" t="s">
        <v>3</v>
      </c>
      <c r="B1" s="24" t="s">
        <v>19</v>
      </c>
      <c r="C1" s="24"/>
      <c r="D1" s="24"/>
      <c r="E1" s="24"/>
      <c r="F1" s="24"/>
      <c r="G1" s="24"/>
      <c r="H1" s="24"/>
      <c r="I1" s="25"/>
    </row>
    <row r="2" spans="1:9" x14ac:dyDescent="0.25">
      <c r="A2" s="13"/>
      <c r="B2" s="26"/>
      <c r="C2" s="26"/>
      <c r="D2" s="26"/>
      <c r="E2" s="26"/>
      <c r="F2" s="26"/>
      <c r="G2" s="26"/>
      <c r="H2" s="26"/>
      <c r="I2" s="27"/>
    </row>
    <row r="3" spans="1:9" ht="15" customHeight="1" x14ac:dyDescent="0.25">
      <c r="A3" s="14" t="s">
        <v>4</v>
      </c>
      <c r="B3" s="28" t="s">
        <v>15</v>
      </c>
      <c r="C3" s="28"/>
      <c r="D3" s="28"/>
      <c r="E3" s="28"/>
      <c r="F3" s="28"/>
      <c r="G3" s="28"/>
      <c r="H3" s="28"/>
      <c r="I3" s="29"/>
    </row>
    <row r="4" spans="1:9" ht="15.75" x14ac:dyDescent="0.25">
      <c r="A4" s="15"/>
      <c r="B4" s="30"/>
      <c r="C4" s="30"/>
      <c r="D4" s="30"/>
      <c r="E4" s="30"/>
      <c r="F4" s="30"/>
      <c r="G4" s="30"/>
      <c r="H4" s="30"/>
      <c r="I4" s="31"/>
    </row>
    <row r="5" spans="1:9" ht="15.75" x14ac:dyDescent="0.25">
      <c r="A5" s="15"/>
      <c r="B5" s="30"/>
      <c r="C5" s="30"/>
      <c r="D5" s="30"/>
      <c r="E5" s="30"/>
      <c r="F5" s="30"/>
      <c r="G5" s="30"/>
      <c r="H5" s="30"/>
      <c r="I5" s="31"/>
    </row>
    <row r="6" spans="1:9" ht="15.75" x14ac:dyDescent="0.25">
      <c r="A6" s="15"/>
      <c r="B6" s="32"/>
      <c r="C6" s="32"/>
      <c r="D6" s="32"/>
      <c r="E6" s="32"/>
      <c r="F6" s="32"/>
      <c r="G6" s="32"/>
      <c r="H6" s="32"/>
      <c r="I6" s="33"/>
    </row>
    <row r="7" spans="1:9" ht="15.75" x14ac:dyDescent="0.25">
      <c r="A7" s="16" t="s">
        <v>5</v>
      </c>
      <c r="B7" s="34" t="s">
        <v>16</v>
      </c>
      <c r="C7" s="35"/>
      <c r="D7" s="35"/>
      <c r="E7" s="35"/>
      <c r="F7" s="35"/>
      <c r="G7" s="35"/>
      <c r="H7" s="35"/>
      <c r="I7" s="36"/>
    </row>
    <row r="8" spans="1:9" ht="15" customHeight="1" x14ac:dyDescent="0.25">
      <c r="A8" s="14" t="s">
        <v>17</v>
      </c>
      <c r="B8" s="40" t="s">
        <v>26</v>
      </c>
      <c r="C8" s="41"/>
      <c r="D8" s="41"/>
      <c r="E8" s="41"/>
      <c r="F8" s="41"/>
      <c r="G8" s="41"/>
      <c r="H8" s="41"/>
      <c r="I8" s="42"/>
    </row>
    <row r="9" spans="1:9" x14ac:dyDescent="0.25">
      <c r="A9" s="17"/>
      <c r="B9" s="43"/>
      <c r="C9" s="44"/>
      <c r="D9" s="44"/>
      <c r="E9" s="44"/>
      <c r="F9" s="44"/>
      <c r="G9" s="44"/>
      <c r="H9" s="44"/>
      <c r="I9" s="45"/>
    </row>
    <row r="10" spans="1:9" x14ac:dyDescent="0.25">
      <c r="A10" s="17"/>
      <c r="B10" s="43"/>
      <c r="C10" s="44"/>
      <c r="D10" s="44"/>
      <c r="E10" s="44"/>
      <c r="F10" s="44"/>
      <c r="G10" s="44"/>
      <c r="H10" s="44"/>
      <c r="I10" s="45"/>
    </row>
    <row r="11" spans="1:9" x14ac:dyDescent="0.25">
      <c r="A11" s="17"/>
      <c r="B11" s="43"/>
      <c r="C11" s="44"/>
      <c r="D11" s="44"/>
      <c r="E11" s="44"/>
      <c r="F11" s="44"/>
      <c r="G11" s="44"/>
      <c r="H11" s="44"/>
      <c r="I11" s="45"/>
    </row>
    <row r="12" spans="1:9" x14ac:dyDescent="0.25">
      <c r="A12" s="17"/>
      <c r="B12" s="43"/>
      <c r="C12" s="44"/>
      <c r="D12" s="44"/>
      <c r="E12" s="44"/>
      <c r="F12" s="44"/>
      <c r="G12" s="44"/>
      <c r="H12" s="44"/>
      <c r="I12" s="45"/>
    </row>
    <row r="13" spans="1:9" x14ac:dyDescent="0.25">
      <c r="A13" s="17"/>
      <c r="B13" s="43"/>
      <c r="C13" s="44"/>
      <c r="D13" s="44"/>
      <c r="E13" s="44"/>
      <c r="F13" s="44"/>
      <c r="G13" s="44"/>
      <c r="H13" s="44"/>
      <c r="I13" s="45"/>
    </row>
    <row r="14" spans="1:9" x14ac:dyDescent="0.25">
      <c r="A14" s="17"/>
      <c r="B14" s="43"/>
      <c r="C14" s="44"/>
      <c r="D14" s="44"/>
      <c r="E14" s="44"/>
      <c r="F14" s="44"/>
      <c r="G14" s="44"/>
      <c r="H14" s="44"/>
      <c r="I14" s="45"/>
    </row>
    <row r="15" spans="1:9" x14ac:dyDescent="0.25">
      <c r="A15" s="17"/>
      <c r="B15" s="43"/>
      <c r="C15" s="44"/>
      <c r="D15" s="44"/>
      <c r="E15" s="44"/>
      <c r="F15" s="44"/>
      <c r="G15" s="44"/>
      <c r="H15" s="44"/>
      <c r="I15" s="45"/>
    </row>
    <row r="16" spans="1:9" x14ac:dyDescent="0.25">
      <c r="A16" s="17"/>
      <c r="B16" s="43"/>
      <c r="C16" s="44"/>
      <c r="D16" s="44"/>
      <c r="E16" s="44"/>
      <c r="F16" s="44"/>
      <c r="G16" s="44"/>
      <c r="H16" s="44"/>
      <c r="I16" s="45"/>
    </row>
    <row r="17" spans="1:9" x14ac:dyDescent="0.25">
      <c r="A17" s="17"/>
      <c r="B17" s="43"/>
      <c r="C17" s="44"/>
      <c r="D17" s="44"/>
      <c r="E17" s="44"/>
      <c r="F17" s="44"/>
      <c r="G17" s="44"/>
      <c r="H17" s="44"/>
      <c r="I17" s="45"/>
    </row>
    <row r="18" spans="1:9" x14ac:dyDescent="0.25">
      <c r="A18" s="17"/>
      <c r="B18" s="43"/>
      <c r="C18" s="44"/>
      <c r="D18" s="44"/>
      <c r="E18" s="44"/>
      <c r="F18" s="44"/>
      <c r="G18" s="44"/>
      <c r="H18" s="44"/>
      <c r="I18" s="45"/>
    </row>
    <row r="19" spans="1:9" x14ac:dyDescent="0.25">
      <c r="A19" s="17"/>
      <c r="B19" s="43"/>
      <c r="C19" s="44"/>
      <c r="D19" s="44"/>
      <c r="E19" s="44"/>
      <c r="F19" s="44"/>
      <c r="G19" s="44"/>
      <c r="H19" s="44"/>
      <c r="I19" s="45"/>
    </row>
    <row r="20" spans="1:9" x14ac:dyDescent="0.25">
      <c r="A20" s="17"/>
      <c r="B20" s="43"/>
      <c r="C20" s="44"/>
      <c r="D20" s="44"/>
      <c r="E20" s="44"/>
      <c r="F20" s="44"/>
      <c r="G20" s="44"/>
      <c r="H20" s="44"/>
      <c r="I20" s="45"/>
    </row>
    <row r="21" spans="1:9" x14ac:dyDescent="0.25">
      <c r="A21" s="17"/>
      <c r="B21" s="43"/>
      <c r="C21" s="44"/>
      <c r="D21" s="44"/>
      <c r="E21" s="44"/>
      <c r="F21" s="44"/>
      <c r="G21" s="44"/>
      <c r="H21" s="44"/>
      <c r="I21" s="45"/>
    </row>
    <row r="22" spans="1:9" ht="15" customHeight="1" x14ac:dyDescent="0.25">
      <c r="A22" s="17"/>
      <c r="B22" s="43"/>
      <c r="C22" s="44"/>
      <c r="D22" s="44"/>
      <c r="E22" s="44"/>
      <c r="F22" s="44"/>
      <c r="G22" s="44"/>
      <c r="H22" s="44"/>
      <c r="I22" s="45"/>
    </row>
    <row r="23" spans="1:9" ht="15" customHeight="1" x14ac:dyDescent="0.25">
      <c r="A23" s="17"/>
      <c r="B23" s="43"/>
      <c r="C23" s="44"/>
      <c r="D23" s="44"/>
      <c r="E23" s="44"/>
      <c r="F23" s="44"/>
      <c r="G23" s="44"/>
      <c r="H23" s="44"/>
      <c r="I23" s="45"/>
    </row>
    <row r="24" spans="1:9" ht="15" customHeight="1" x14ac:dyDescent="0.25">
      <c r="A24" s="17"/>
      <c r="B24" s="43"/>
      <c r="C24" s="44"/>
      <c r="D24" s="44"/>
      <c r="E24" s="44"/>
      <c r="F24" s="44"/>
      <c r="G24" s="44"/>
      <c r="H24" s="44"/>
      <c r="I24" s="45"/>
    </row>
    <row r="25" spans="1:9" ht="15" customHeight="1" x14ac:dyDescent="0.25">
      <c r="A25" s="17"/>
      <c r="B25" s="43"/>
      <c r="C25" s="44"/>
      <c r="D25" s="44"/>
      <c r="E25" s="44"/>
      <c r="F25" s="44"/>
      <c r="G25" s="44"/>
      <c r="H25" s="44"/>
      <c r="I25" s="45"/>
    </row>
    <row r="26" spans="1:9" ht="15" customHeight="1" x14ac:dyDescent="0.25">
      <c r="A26" s="17"/>
      <c r="B26" s="43"/>
      <c r="C26" s="44"/>
      <c r="D26" s="44"/>
      <c r="E26" s="44"/>
      <c r="F26" s="44"/>
      <c r="G26" s="44"/>
      <c r="H26" s="44"/>
      <c r="I26" s="45"/>
    </row>
    <row r="27" spans="1:9" ht="15" customHeight="1" x14ac:dyDescent="0.25">
      <c r="A27" s="17"/>
      <c r="B27" s="43"/>
      <c r="C27" s="44"/>
      <c r="D27" s="44"/>
      <c r="E27" s="44"/>
      <c r="F27" s="44"/>
      <c r="G27" s="44"/>
      <c r="H27" s="44"/>
      <c r="I27" s="45"/>
    </row>
    <row r="28" spans="1:9" ht="15" customHeight="1" x14ac:dyDescent="0.25">
      <c r="A28" s="17"/>
      <c r="B28" s="44"/>
      <c r="C28" s="44"/>
      <c r="D28" s="44"/>
      <c r="E28" s="44"/>
      <c r="F28" s="44"/>
      <c r="G28" s="44"/>
      <c r="H28" s="44"/>
      <c r="I28" s="45"/>
    </row>
    <row r="29" spans="1:9" ht="15" customHeight="1" x14ac:dyDescent="0.25">
      <c r="A29" s="17"/>
      <c r="B29" s="44"/>
      <c r="C29" s="44"/>
      <c r="D29" s="44"/>
      <c r="E29" s="44"/>
      <c r="F29" s="44"/>
      <c r="G29" s="44"/>
      <c r="H29" s="44"/>
      <c r="I29" s="45"/>
    </row>
    <row r="30" spans="1:9" ht="15" customHeight="1" x14ac:dyDescent="0.25">
      <c r="A30" s="13"/>
      <c r="B30" s="46"/>
      <c r="C30" s="46"/>
      <c r="D30" s="46"/>
      <c r="E30" s="46"/>
      <c r="F30" s="46"/>
      <c r="G30" s="46"/>
      <c r="H30" s="46"/>
      <c r="I30" s="47"/>
    </row>
    <row r="31" spans="1:9" ht="15" customHeight="1" x14ac:dyDescent="0.25">
      <c r="A31" s="18" t="s">
        <v>6</v>
      </c>
      <c r="B31" s="37" t="s">
        <v>10</v>
      </c>
      <c r="C31" s="38"/>
      <c r="D31" s="38"/>
      <c r="E31" s="38"/>
      <c r="F31" s="38"/>
      <c r="G31" s="38"/>
      <c r="H31" s="38"/>
      <c r="I31" s="39"/>
    </row>
    <row r="32" spans="1:9" ht="15.75" x14ac:dyDescent="0.25">
      <c r="A32" s="19" t="s">
        <v>7</v>
      </c>
      <c r="B32" s="37" t="s">
        <v>18</v>
      </c>
      <c r="C32" s="38"/>
      <c r="D32" s="38"/>
      <c r="E32" s="38"/>
      <c r="F32" s="38"/>
      <c r="G32" s="38"/>
      <c r="H32" s="38"/>
      <c r="I32" s="39"/>
    </row>
    <row r="33" spans="1:9" ht="15" customHeight="1" thickBot="1" x14ac:dyDescent="0.3">
      <c r="A33" s="20" t="s">
        <v>8</v>
      </c>
      <c r="B33" s="21" t="s">
        <v>18</v>
      </c>
      <c r="C33" s="22"/>
      <c r="D33" s="22"/>
      <c r="E33" s="22"/>
      <c r="F33" s="22"/>
      <c r="G33" s="22"/>
      <c r="H33" s="22"/>
      <c r="I33" s="23"/>
    </row>
  </sheetData>
  <mergeCells count="7">
    <mergeCell ref="B33:I33"/>
    <mergeCell ref="B1:I2"/>
    <mergeCell ref="B3:I6"/>
    <mergeCell ref="B7:I7"/>
    <mergeCell ref="B31:I31"/>
    <mergeCell ref="B32:I32"/>
    <mergeCell ref="B8:I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workbookViewId="0">
      <selection sqref="A1:E1"/>
    </sheetView>
  </sheetViews>
  <sheetFormatPr defaultRowHeight="15" x14ac:dyDescent="0.25"/>
  <cols>
    <col min="1" max="2" width="10.7109375" customWidth="1"/>
    <col min="3" max="3" width="15.7109375" customWidth="1"/>
  </cols>
  <sheetData>
    <row r="1" spans="1:5" x14ac:dyDescent="0.25">
      <c r="A1" s="111" t="s">
        <v>22</v>
      </c>
      <c r="B1" s="112"/>
      <c r="C1" s="112"/>
      <c r="D1" s="112"/>
      <c r="E1" s="113"/>
    </row>
    <row r="2" spans="1:5" x14ac:dyDescent="0.25">
      <c r="A2" s="77" t="s">
        <v>9</v>
      </c>
      <c r="B2" s="70" t="s">
        <v>0</v>
      </c>
      <c r="C2" s="70" t="s">
        <v>21</v>
      </c>
      <c r="D2" s="71" t="s">
        <v>24</v>
      </c>
      <c r="E2" s="78"/>
    </row>
    <row r="3" spans="1:5" x14ac:dyDescent="0.25">
      <c r="A3" s="90">
        <v>-3</v>
      </c>
      <c r="B3" s="91">
        <v>1994</v>
      </c>
      <c r="C3" s="2">
        <f>(-14480.91*A3)+8121240.81</f>
        <v>8164683.54</v>
      </c>
      <c r="D3" s="72" t="s">
        <v>23</v>
      </c>
      <c r="E3" s="79"/>
    </row>
    <row r="4" spans="1:5" x14ac:dyDescent="0.25">
      <c r="A4" s="92">
        <v>-2</v>
      </c>
      <c r="B4" s="93">
        <v>1995</v>
      </c>
      <c r="C4" s="3">
        <f>(-14480.91*A4)+8121240.81</f>
        <v>8150202.6299999999</v>
      </c>
      <c r="D4" s="72"/>
      <c r="E4" s="79"/>
    </row>
    <row r="5" spans="1:5" x14ac:dyDescent="0.25">
      <c r="A5" s="94">
        <v>-1</v>
      </c>
      <c r="B5" s="95">
        <v>1996</v>
      </c>
      <c r="C5" s="4">
        <f>(-14480.91*A5)+8121240.81</f>
        <v>8135721.7199999997</v>
      </c>
      <c r="D5" s="72"/>
      <c r="E5" s="79"/>
    </row>
    <row r="6" spans="1:5" x14ac:dyDescent="0.25">
      <c r="A6" s="55">
        <v>0</v>
      </c>
      <c r="B6" s="54">
        <v>1997</v>
      </c>
      <c r="C6" s="1">
        <v>5949368.7401916506</v>
      </c>
      <c r="D6" s="73"/>
      <c r="E6" s="80"/>
    </row>
    <row r="7" spans="1:5" x14ac:dyDescent="0.25">
      <c r="A7" s="96">
        <f>A6+1</f>
        <v>1</v>
      </c>
      <c r="B7" s="97">
        <v>1998</v>
      </c>
      <c r="C7" s="1">
        <v>7276162.0910563245</v>
      </c>
      <c r="D7" s="74"/>
      <c r="E7" s="81"/>
    </row>
    <row r="8" spans="1:5" x14ac:dyDescent="0.25">
      <c r="A8" s="96">
        <f t="shared" ref="A8:A19" si="0">A7+1</f>
        <v>2</v>
      </c>
      <c r="B8" s="97">
        <v>1999</v>
      </c>
      <c r="C8" s="1">
        <v>7311927.8712155242</v>
      </c>
      <c r="D8" s="74"/>
      <c r="E8" s="81"/>
    </row>
    <row r="9" spans="1:5" x14ac:dyDescent="0.25">
      <c r="A9" s="96">
        <f t="shared" si="0"/>
        <v>3</v>
      </c>
      <c r="B9" s="97">
        <v>2000</v>
      </c>
      <c r="C9" s="1">
        <v>8351003.0185831785</v>
      </c>
      <c r="D9" s="74"/>
      <c r="E9" s="81"/>
    </row>
    <row r="10" spans="1:5" x14ac:dyDescent="0.25">
      <c r="A10" s="96">
        <f t="shared" si="0"/>
        <v>4</v>
      </c>
      <c r="B10" s="97">
        <v>2001</v>
      </c>
      <c r="C10" s="1">
        <v>10190329.314184271</v>
      </c>
      <c r="D10" s="74"/>
      <c r="E10" s="81"/>
    </row>
    <row r="11" spans="1:5" x14ac:dyDescent="0.25">
      <c r="A11" s="96">
        <f t="shared" si="0"/>
        <v>5</v>
      </c>
      <c r="B11" s="97">
        <v>2002</v>
      </c>
      <c r="C11" s="1">
        <v>9197156.410834996</v>
      </c>
      <c r="D11" s="74"/>
      <c r="E11" s="81"/>
    </row>
    <row r="12" spans="1:5" x14ac:dyDescent="0.25">
      <c r="A12" s="96">
        <f t="shared" si="0"/>
        <v>6</v>
      </c>
      <c r="B12" s="97">
        <v>2003</v>
      </c>
      <c r="C12" s="1">
        <v>7494103.6727098804</v>
      </c>
      <c r="D12" s="74"/>
      <c r="E12" s="81"/>
    </row>
    <row r="13" spans="1:5" x14ac:dyDescent="0.25">
      <c r="A13" s="96">
        <f t="shared" si="0"/>
        <v>7</v>
      </c>
      <c r="B13" s="97">
        <v>2004</v>
      </c>
      <c r="C13" s="1">
        <v>8254772.8043259699</v>
      </c>
      <c r="D13" s="75"/>
      <c r="E13" s="82"/>
    </row>
    <row r="14" spans="1:5" x14ac:dyDescent="0.25">
      <c r="A14" s="96">
        <f t="shared" si="0"/>
        <v>8</v>
      </c>
      <c r="B14" s="97">
        <v>2005</v>
      </c>
      <c r="C14" s="8"/>
      <c r="D14" s="48" t="s">
        <v>13</v>
      </c>
      <c r="E14" s="83"/>
    </row>
    <row r="15" spans="1:5" x14ac:dyDescent="0.25">
      <c r="A15" s="96">
        <f t="shared" si="0"/>
        <v>9</v>
      </c>
      <c r="B15" s="97">
        <v>2006</v>
      </c>
      <c r="C15" s="9"/>
      <c r="D15" s="49"/>
      <c r="E15" s="84"/>
    </row>
    <row r="16" spans="1:5" x14ac:dyDescent="0.25">
      <c r="A16" s="96">
        <f t="shared" si="0"/>
        <v>10</v>
      </c>
      <c r="B16" s="97">
        <v>2007</v>
      </c>
      <c r="C16" s="1">
        <v>10309902.736520177</v>
      </c>
      <c r="D16" s="73"/>
      <c r="E16" s="80"/>
    </row>
    <row r="17" spans="1:5" x14ac:dyDescent="0.25">
      <c r="A17" s="96">
        <f>A16+1</f>
        <v>11</v>
      </c>
      <c r="B17" s="97">
        <v>2008</v>
      </c>
      <c r="C17" s="1">
        <v>11355895.737637499</v>
      </c>
      <c r="D17" s="74"/>
      <c r="E17" s="81"/>
    </row>
    <row r="18" spans="1:5" x14ac:dyDescent="0.25">
      <c r="A18" s="96">
        <f t="shared" si="0"/>
        <v>12</v>
      </c>
      <c r="B18" s="97">
        <v>2009</v>
      </c>
      <c r="C18" s="1">
        <v>7394064.0632203054</v>
      </c>
      <c r="D18" s="74"/>
      <c r="E18" s="81"/>
    </row>
    <row r="19" spans="1:5" x14ac:dyDescent="0.25">
      <c r="A19" s="96">
        <f t="shared" si="0"/>
        <v>13</v>
      </c>
      <c r="B19" s="97">
        <v>2010</v>
      </c>
      <c r="C19" s="1">
        <v>6798536.7678818135</v>
      </c>
      <c r="D19" s="74"/>
      <c r="E19" s="81"/>
    </row>
    <row r="20" spans="1:5" x14ac:dyDescent="0.25">
      <c r="A20" s="98">
        <f>A19+1</f>
        <v>14</v>
      </c>
      <c r="B20" s="99">
        <v>2011</v>
      </c>
      <c r="C20" s="1">
        <v>4230335.1523057129</v>
      </c>
      <c r="D20" s="75"/>
      <c r="E20" s="82"/>
    </row>
    <row r="21" spans="1:5" ht="15" customHeight="1" x14ac:dyDescent="0.25">
      <c r="A21" s="100">
        <v>15</v>
      </c>
      <c r="B21" s="101">
        <v>2012</v>
      </c>
      <c r="C21" s="5">
        <f>(-14480.91*A21)+8121240.81</f>
        <v>7904027.1599999992</v>
      </c>
      <c r="D21" s="76" t="s">
        <v>23</v>
      </c>
      <c r="E21" s="85"/>
    </row>
    <row r="22" spans="1:5" x14ac:dyDescent="0.25">
      <c r="A22" s="102">
        <v>16</v>
      </c>
      <c r="B22" s="103">
        <v>2013</v>
      </c>
      <c r="C22" s="6">
        <f>(-14480.91*A22)+8121240.81</f>
        <v>7889546.25</v>
      </c>
      <c r="D22" s="69"/>
      <c r="E22" s="86"/>
    </row>
    <row r="23" spans="1:5" x14ac:dyDescent="0.25">
      <c r="A23" s="102">
        <v>17</v>
      </c>
      <c r="B23" s="103">
        <v>2014</v>
      </c>
      <c r="C23" s="6">
        <f>(-14480.91*A23)+8121240.81</f>
        <v>7875065.3399999999</v>
      </c>
      <c r="D23" s="69"/>
      <c r="E23" s="86"/>
    </row>
    <row r="24" spans="1:5" ht="15.75" thickBot="1" x14ac:dyDescent="0.3">
      <c r="A24" s="104">
        <v>18</v>
      </c>
      <c r="B24" s="105">
        <v>2015</v>
      </c>
      <c r="C24" s="87">
        <f>(-14480.91*A24)+8121240.81</f>
        <v>7860584.4299999997</v>
      </c>
      <c r="D24" s="88"/>
      <c r="E24" s="89"/>
    </row>
  </sheetData>
  <mergeCells count="7">
    <mergeCell ref="A1:E1"/>
    <mergeCell ref="D14:E15"/>
    <mergeCell ref="D3:E5"/>
    <mergeCell ref="D21:E24"/>
    <mergeCell ref="D2:E2"/>
    <mergeCell ref="D6:E13"/>
    <mergeCell ref="D16:E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4"/>
  <sheetViews>
    <sheetView workbookViewId="0">
      <selection activeCell="F13" sqref="F13"/>
    </sheetView>
  </sheetViews>
  <sheetFormatPr defaultRowHeight="15" x14ac:dyDescent="0.25"/>
  <sheetData>
    <row r="1" spans="1:11" ht="15.75" thickBot="1" x14ac:dyDescent="0.3">
      <c r="A1" s="66" t="s">
        <v>20</v>
      </c>
      <c r="B1" s="67"/>
      <c r="C1" s="67"/>
      <c r="D1" s="67"/>
      <c r="E1" s="67"/>
      <c r="F1" s="67"/>
      <c r="G1" s="67"/>
      <c r="H1" s="67"/>
      <c r="I1" s="67"/>
      <c r="J1" s="67"/>
      <c r="K1" s="68"/>
    </row>
    <row r="2" spans="1:11" x14ac:dyDescent="0.25">
      <c r="A2" s="64" t="s">
        <v>1</v>
      </c>
      <c r="B2" s="65" t="s">
        <v>2</v>
      </c>
    </row>
    <row r="3" spans="1:11" x14ac:dyDescent="0.25">
      <c r="A3" s="55">
        <v>1993</v>
      </c>
      <c r="B3" s="56">
        <v>6.29</v>
      </c>
    </row>
    <row r="4" spans="1:11" x14ac:dyDescent="0.25">
      <c r="A4" s="57">
        <v>1994</v>
      </c>
      <c r="B4" s="58">
        <v>7.49</v>
      </c>
    </row>
    <row r="5" spans="1:11" x14ac:dyDescent="0.25">
      <c r="A5" s="59">
        <v>1995</v>
      </c>
      <c r="B5" s="60">
        <v>6.95</v>
      </c>
    </row>
    <row r="6" spans="1:11" x14ac:dyDescent="0.25">
      <c r="A6" s="59">
        <v>1996</v>
      </c>
      <c r="B6" s="60">
        <v>6.83</v>
      </c>
    </row>
    <row r="7" spans="1:11" x14ac:dyDescent="0.25">
      <c r="A7" s="59">
        <v>1997</v>
      </c>
      <c r="B7" s="60">
        <v>6.69</v>
      </c>
    </row>
    <row r="8" spans="1:11" x14ac:dyDescent="0.25">
      <c r="A8" s="59">
        <v>1998</v>
      </c>
      <c r="B8" s="60">
        <v>5.72</v>
      </c>
    </row>
    <row r="9" spans="1:11" x14ac:dyDescent="0.25">
      <c r="A9" s="59">
        <v>1999</v>
      </c>
      <c r="B9" s="60">
        <v>6.2</v>
      </c>
    </row>
    <row r="10" spans="1:11" x14ac:dyDescent="0.25">
      <c r="A10" s="59">
        <v>2000</v>
      </c>
      <c r="B10" s="60">
        <v>6.23</v>
      </c>
    </row>
    <row r="11" spans="1:11" x14ac:dyDescent="0.25">
      <c r="A11" s="59">
        <v>2001</v>
      </c>
      <c r="B11" s="60">
        <v>5.63</v>
      </c>
    </row>
    <row r="12" spans="1:11" x14ac:dyDescent="0.25">
      <c r="A12" s="59">
        <v>2002</v>
      </c>
      <c r="B12" s="60">
        <v>5.43</v>
      </c>
    </row>
    <row r="13" spans="1:11" x14ac:dyDescent="0.25">
      <c r="A13" s="59">
        <v>2003</v>
      </c>
      <c r="B13" s="60">
        <v>4.96</v>
      </c>
    </row>
    <row r="14" spans="1:11" x14ac:dyDescent="0.25">
      <c r="A14" s="59">
        <v>2004</v>
      </c>
      <c r="B14" s="60">
        <v>5.04</v>
      </c>
    </row>
    <row r="15" spans="1:11" x14ac:dyDescent="0.25">
      <c r="A15" s="59">
        <v>2005</v>
      </c>
      <c r="B15" s="60">
        <v>4.6399999999999997</v>
      </c>
    </row>
    <row r="16" spans="1:11" x14ac:dyDescent="0.25">
      <c r="A16" s="59">
        <v>2006</v>
      </c>
      <c r="B16" s="60">
        <v>5</v>
      </c>
    </row>
    <row r="17" spans="1:2" x14ac:dyDescent="0.25">
      <c r="A17" s="59">
        <v>2007</v>
      </c>
      <c r="B17" s="60">
        <v>4.91</v>
      </c>
    </row>
    <row r="18" spans="1:2" x14ac:dyDescent="0.25">
      <c r="A18" s="59">
        <v>2008</v>
      </c>
      <c r="B18" s="60">
        <v>4.3600000000000003</v>
      </c>
    </row>
    <row r="19" spans="1:2" x14ac:dyDescent="0.25">
      <c r="A19" s="59">
        <v>2009</v>
      </c>
      <c r="B19" s="60">
        <v>4.1100000000000003</v>
      </c>
    </row>
    <row r="20" spans="1:2" x14ac:dyDescent="0.25">
      <c r="A20" s="59">
        <v>2010</v>
      </c>
      <c r="B20" s="60">
        <v>4.03</v>
      </c>
    </row>
    <row r="21" spans="1:2" x14ac:dyDescent="0.25">
      <c r="A21" s="59">
        <v>2011</v>
      </c>
      <c r="B21" s="60">
        <v>3.62</v>
      </c>
    </row>
    <row r="22" spans="1:2" x14ac:dyDescent="0.25">
      <c r="A22" s="59">
        <v>2012</v>
      </c>
      <c r="B22" s="60">
        <v>2.54</v>
      </c>
    </row>
    <row r="23" spans="1:2" x14ac:dyDescent="0.25">
      <c r="A23" s="59">
        <v>2013</v>
      </c>
      <c r="B23" s="60">
        <v>3.12</v>
      </c>
    </row>
    <row r="24" spans="1:2" ht="15.75" thickBot="1" x14ac:dyDescent="0.3">
      <c r="A24" s="61">
        <v>2014</v>
      </c>
      <c r="B24" s="62">
        <v>3.07</v>
      </c>
    </row>
  </sheetData>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tabSelected="1" workbookViewId="0">
      <selection activeCell="R15" sqref="R15"/>
    </sheetView>
  </sheetViews>
  <sheetFormatPr defaultRowHeight="15" x14ac:dyDescent="0.25"/>
  <cols>
    <col min="1" max="3" width="10.7109375" customWidth="1"/>
    <col min="4" max="4" width="15.7109375" customWidth="1"/>
  </cols>
  <sheetData>
    <row r="1" spans="1:16" ht="15.75" thickBot="1" x14ac:dyDescent="0.3">
      <c r="A1" s="63" t="s">
        <v>22</v>
      </c>
      <c r="B1" s="63"/>
      <c r="C1" s="63"/>
      <c r="D1" s="63"/>
      <c r="E1" s="63"/>
      <c r="F1" s="63"/>
      <c r="G1" s="63"/>
      <c r="H1" s="63"/>
      <c r="I1" s="63"/>
      <c r="J1" s="63"/>
      <c r="K1" s="63"/>
      <c r="L1" s="63"/>
      <c r="M1" s="63"/>
      <c r="N1" s="63"/>
      <c r="O1" s="63"/>
      <c r="P1" s="63"/>
    </row>
    <row r="2" spans="1:16" x14ac:dyDescent="0.25">
      <c r="A2" s="116" t="s">
        <v>9</v>
      </c>
      <c r="B2" s="117" t="s">
        <v>0</v>
      </c>
      <c r="C2" s="117" t="s">
        <v>11</v>
      </c>
      <c r="D2" s="117" t="s">
        <v>21</v>
      </c>
      <c r="E2" s="118"/>
      <c r="F2" s="119"/>
      <c r="G2" s="119"/>
      <c r="H2" s="119"/>
      <c r="I2" s="119"/>
      <c r="J2" s="119"/>
      <c r="K2" s="119"/>
      <c r="L2" s="119"/>
      <c r="M2" s="119"/>
      <c r="N2" s="119"/>
      <c r="O2" s="119"/>
      <c r="P2" s="120"/>
    </row>
    <row r="3" spans="1:16" x14ac:dyDescent="0.25">
      <c r="A3" s="90">
        <v>-3</v>
      </c>
      <c r="B3" s="106">
        <v>1994</v>
      </c>
      <c r="C3" s="106">
        <v>1</v>
      </c>
      <c r="D3" s="2">
        <f>8164683.54/4</f>
        <v>2041170.885</v>
      </c>
      <c r="E3" s="52" t="s">
        <v>14</v>
      </c>
      <c r="F3" s="53"/>
      <c r="G3" s="53"/>
      <c r="H3" s="53"/>
      <c r="I3" s="53"/>
      <c r="J3" s="53"/>
      <c r="K3" s="53"/>
      <c r="L3" s="53"/>
      <c r="M3" s="53"/>
      <c r="N3" s="53"/>
      <c r="O3" s="53"/>
      <c r="P3" s="121"/>
    </row>
    <row r="4" spans="1:16" x14ac:dyDescent="0.25">
      <c r="A4" s="92">
        <v>-2</v>
      </c>
      <c r="B4" s="107">
        <v>1995</v>
      </c>
      <c r="C4" s="107">
        <v>2</v>
      </c>
      <c r="D4" s="3">
        <v>8150202.6299999999</v>
      </c>
      <c r="E4" s="73"/>
      <c r="F4" s="114"/>
      <c r="G4" s="114"/>
      <c r="H4" s="114"/>
      <c r="I4" s="114"/>
      <c r="J4" s="114"/>
      <c r="K4" s="114"/>
      <c r="L4" s="114"/>
      <c r="M4" s="114"/>
      <c r="N4" s="114"/>
      <c r="O4" s="114"/>
      <c r="P4" s="80"/>
    </row>
    <row r="5" spans="1:16" x14ac:dyDescent="0.25">
      <c r="A5" s="94">
        <v>-1</v>
      </c>
      <c r="B5" s="108">
        <v>1996</v>
      </c>
      <c r="C5" s="108">
        <v>3</v>
      </c>
      <c r="D5" s="4">
        <v>8135721.7199999997</v>
      </c>
      <c r="E5" s="74"/>
      <c r="F5" s="122"/>
      <c r="G5" s="122"/>
      <c r="H5" s="122"/>
      <c r="I5" s="122"/>
      <c r="J5" s="122"/>
      <c r="K5" s="122"/>
      <c r="L5" s="122"/>
      <c r="M5" s="122"/>
      <c r="N5" s="122"/>
      <c r="O5" s="122"/>
      <c r="P5" s="81"/>
    </row>
    <row r="6" spans="1:16" x14ac:dyDescent="0.25">
      <c r="A6" s="55">
        <v>0</v>
      </c>
      <c r="B6" s="54">
        <v>1997</v>
      </c>
      <c r="C6" s="54">
        <v>4</v>
      </c>
      <c r="D6" s="1">
        <v>5949368.7401916506</v>
      </c>
      <c r="E6" s="74"/>
      <c r="F6" s="122"/>
      <c r="G6" s="122"/>
      <c r="H6" s="122"/>
      <c r="I6" s="122"/>
      <c r="J6" s="122"/>
      <c r="K6" s="122"/>
      <c r="L6" s="122"/>
      <c r="M6" s="122"/>
      <c r="N6" s="122"/>
      <c r="O6" s="122"/>
      <c r="P6" s="81"/>
    </row>
    <row r="7" spans="1:16" x14ac:dyDescent="0.25">
      <c r="A7" s="96">
        <f>A6+1</f>
        <v>1</v>
      </c>
      <c r="B7" s="97">
        <v>1998</v>
      </c>
      <c r="C7" s="97">
        <v>5</v>
      </c>
      <c r="D7" s="1">
        <v>7276162.0910563245</v>
      </c>
      <c r="E7" s="74"/>
      <c r="F7" s="122"/>
      <c r="G7" s="122"/>
      <c r="H7" s="122"/>
      <c r="I7" s="122"/>
      <c r="J7" s="122"/>
      <c r="K7" s="122"/>
      <c r="L7" s="122"/>
      <c r="M7" s="122"/>
      <c r="N7" s="122"/>
      <c r="O7" s="122"/>
      <c r="P7" s="81"/>
    </row>
    <row r="8" spans="1:16" x14ac:dyDescent="0.25">
      <c r="A8" s="96">
        <f t="shared" ref="A8:A19" si="0">A7+1</f>
        <v>2</v>
      </c>
      <c r="B8" s="97">
        <v>1999</v>
      </c>
      <c r="C8" s="97">
        <v>6</v>
      </c>
      <c r="D8" s="1">
        <v>7311927.8712155242</v>
      </c>
      <c r="E8" s="74"/>
      <c r="F8" s="122"/>
      <c r="G8" s="122"/>
      <c r="H8" s="122"/>
      <c r="I8" s="122"/>
      <c r="J8" s="122"/>
      <c r="K8" s="122"/>
      <c r="L8" s="122"/>
      <c r="M8" s="122"/>
      <c r="N8" s="122"/>
      <c r="O8" s="122"/>
      <c r="P8" s="81"/>
    </row>
    <row r="9" spans="1:16" x14ac:dyDescent="0.25">
      <c r="A9" s="96">
        <f t="shared" si="0"/>
        <v>3</v>
      </c>
      <c r="B9" s="97">
        <v>2000</v>
      </c>
      <c r="C9" s="97">
        <v>7</v>
      </c>
      <c r="D9" s="1">
        <v>8351003.0185831785</v>
      </c>
      <c r="E9" s="74"/>
      <c r="F9" s="122"/>
      <c r="G9" s="122"/>
      <c r="H9" s="122"/>
      <c r="I9" s="122"/>
      <c r="J9" s="122"/>
      <c r="K9" s="122"/>
      <c r="L9" s="122"/>
      <c r="M9" s="122"/>
      <c r="N9" s="122"/>
      <c r="O9" s="122"/>
      <c r="P9" s="81"/>
    </row>
    <row r="10" spans="1:16" x14ac:dyDescent="0.25">
      <c r="A10" s="96">
        <f t="shared" si="0"/>
        <v>4</v>
      </c>
      <c r="B10" s="97">
        <v>2001</v>
      </c>
      <c r="C10" s="97">
        <v>8</v>
      </c>
      <c r="D10" s="1">
        <v>10190329.314184271</v>
      </c>
      <c r="E10" s="74"/>
      <c r="F10" s="122"/>
      <c r="G10" s="122"/>
      <c r="H10" s="122"/>
      <c r="I10" s="122"/>
      <c r="J10" s="122"/>
      <c r="K10" s="122"/>
      <c r="L10" s="122"/>
      <c r="M10" s="122"/>
      <c r="N10" s="122"/>
      <c r="O10" s="122"/>
      <c r="P10" s="81"/>
    </row>
    <row r="11" spans="1:16" x14ac:dyDescent="0.25">
      <c r="A11" s="96">
        <f t="shared" si="0"/>
        <v>5</v>
      </c>
      <c r="B11" s="97">
        <v>2002</v>
      </c>
      <c r="C11" s="97">
        <v>9</v>
      </c>
      <c r="D11" s="1">
        <v>9197156.410834996</v>
      </c>
      <c r="E11" s="74"/>
      <c r="F11" s="122"/>
      <c r="G11" s="122"/>
      <c r="H11" s="122"/>
      <c r="I11" s="122"/>
      <c r="J11" s="122"/>
      <c r="K11" s="122"/>
      <c r="L11" s="122"/>
      <c r="M11" s="122"/>
      <c r="N11" s="122"/>
      <c r="O11" s="122"/>
      <c r="P11" s="81"/>
    </row>
    <row r="12" spans="1:16" x14ac:dyDescent="0.25">
      <c r="A12" s="96">
        <f t="shared" si="0"/>
        <v>6</v>
      </c>
      <c r="B12" s="97">
        <v>2003</v>
      </c>
      <c r="C12" s="97">
        <v>10</v>
      </c>
      <c r="D12" s="1">
        <v>7494103.6727098804</v>
      </c>
      <c r="E12" s="74"/>
      <c r="F12" s="122"/>
      <c r="G12" s="122"/>
      <c r="H12" s="122"/>
      <c r="I12" s="122"/>
      <c r="J12" s="122"/>
      <c r="K12" s="122"/>
      <c r="L12" s="122"/>
      <c r="M12" s="122"/>
      <c r="N12" s="122"/>
      <c r="O12" s="122"/>
      <c r="P12" s="81"/>
    </row>
    <row r="13" spans="1:16" x14ac:dyDescent="0.25">
      <c r="A13" s="96">
        <f t="shared" si="0"/>
        <v>7</v>
      </c>
      <c r="B13" s="97">
        <v>2004</v>
      </c>
      <c r="C13" s="97">
        <v>11</v>
      </c>
      <c r="D13" s="1">
        <v>8254772.8043259699</v>
      </c>
      <c r="E13" s="74"/>
      <c r="F13" s="122"/>
      <c r="G13" s="122"/>
      <c r="H13" s="122"/>
      <c r="I13" s="122"/>
      <c r="J13" s="122"/>
      <c r="K13" s="122"/>
      <c r="L13" s="122"/>
      <c r="M13" s="122"/>
      <c r="N13" s="122"/>
      <c r="O13" s="122"/>
      <c r="P13" s="81"/>
    </row>
    <row r="14" spans="1:16" x14ac:dyDescent="0.25">
      <c r="A14" s="96">
        <f t="shared" si="0"/>
        <v>8</v>
      </c>
      <c r="B14" s="97">
        <v>2005</v>
      </c>
      <c r="C14" s="97">
        <v>12</v>
      </c>
      <c r="D14" s="1">
        <v>8246401.8282680102</v>
      </c>
      <c r="E14" s="74"/>
      <c r="F14" s="122"/>
      <c r="G14" s="122"/>
      <c r="H14" s="122"/>
      <c r="I14" s="122"/>
      <c r="J14" s="122"/>
      <c r="K14" s="122"/>
      <c r="L14" s="122"/>
      <c r="M14" s="122"/>
      <c r="N14" s="122"/>
      <c r="O14" s="122"/>
      <c r="P14" s="81"/>
    </row>
    <row r="15" spans="1:16" x14ac:dyDescent="0.25">
      <c r="A15" s="96">
        <f t="shared" si="0"/>
        <v>9</v>
      </c>
      <c r="B15" s="97">
        <v>2006</v>
      </c>
      <c r="C15" s="97">
        <v>13</v>
      </c>
      <c r="D15" s="1">
        <v>8652365.0635104757</v>
      </c>
      <c r="E15" s="74"/>
      <c r="F15" s="122"/>
      <c r="G15" s="122"/>
      <c r="H15" s="122"/>
      <c r="I15" s="122"/>
      <c r="J15" s="122"/>
      <c r="K15" s="122"/>
      <c r="L15" s="122"/>
      <c r="M15" s="122"/>
      <c r="N15" s="122"/>
      <c r="O15" s="122"/>
      <c r="P15" s="81"/>
    </row>
    <row r="16" spans="1:16" x14ac:dyDescent="0.25">
      <c r="A16" s="96">
        <f t="shared" si="0"/>
        <v>10</v>
      </c>
      <c r="B16" s="97">
        <v>2007</v>
      </c>
      <c r="C16" s="97">
        <v>14</v>
      </c>
      <c r="D16" s="1">
        <v>10309902.736520177</v>
      </c>
      <c r="E16" s="74"/>
      <c r="F16" s="122"/>
      <c r="G16" s="122"/>
      <c r="H16" s="122"/>
      <c r="I16" s="122"/>
      <c r="J16" s="122"/>
      <c r="K16" s="122"/>
      <c r="L16" s="122"/>
      <c r="M16" s="122"/>
      <c r="N16" s="122"/>
      <c r="O16" s="122"/>
      <c r="P16" s="81"/>
    </row>
    <row r="17" spans="1:16" x14ac:dyDescent="0.25">
      <c r="A17" s="96">
        <f>A16+1</f>
        <v>11</v>
      </c>
      <c r="B17" s="97">
        <v>2008</v>
      </c>
      <c r="C17" s="97">
        <v>15</v>
      </c>
      <c r="D17" s="1">
        <v>11355895.737637499</v>
      </c>
      <c r="E17" s="74"/>
      <c r="F17" s="122"/>
      <c r="G17" s="122"/>
      <c r="H17" s="122"/>
      <c r="I17" s="122"/>
      <c r="J17" s="122"/>
      <c r="K17" s="122"/>
      <c r="L17" s="122"/>
      <c r="M17" s="122"/>
      <c r="N17" s="122"/>
      <c r="O17" s="122"/>
      <c r="P17" s="81"/>
    </row>
    <row r="18" spans="1:16" x14ac:dyDescent="0.25">
      <c r="A18" s="96">
        <f t="shared" si="0"/>
        <v>12</v>
      </c>
      <c r="B18" s="97">
        <v>2009</v>
      </c>
      <c r="C18" s="97">
        <v>16</v>
      </c>
      <c r="D18" s="1">
        <v>7394064.0632203054</v>
      </c>
      <c r="E18" s="74"/>
      <c r="F18" s="122"/>
      <c r="G18" s="122"/>
      <c r="H18" s="122"/>
      <c r="I18" s="122"/>
      <c r="J18" s="122"/>
      <c r="K18" s="122"/>
      <c r="L18" s="122"/>
      <c r="M18" s="122"/>
      <c r="N18" s="122"/>
      <c r="O18" s="122"/>
      <c r="P18" s="81"/>
    </row>
    <row r="19" spans="1:16" x14ac:dyDescent="0.25">
      <c r="A19" s="96">
        <f t="shared" si="0"/>
        <v>13</v>
      </c>
      <c r="B19" s="97">
        <v>2010</v>
      </c>
      <c r="C19" s="97">
        <v>17</v>
      </c>
      <c r="D19" s="1">
        <v>6798536.7678818135</v>
      </c>
      <c r="E19" s="74"/>
      <c r="F19" s="122"/>
      <c r="G19" s="122"/>
      <c r="H19" s="122"/>
      <c r="I19" s="122"/>
      <c r="J19" s="122"/>
      <c r="K19" s="122"/>
      <c r="L19" s="122"/>
      <c r="M19" s="122"/>
      <c r="N19" s="122"/>
      <c r="O19" s="122"/>
      <c r="P19" s="81"/>
    </row>
    <row r="20" spans="1:16" x14ac:dyDescent="0.25">
      <c r="A20" s="98">
        <f>A19+1</f>
        <v>14</v>
      </c>
      <c r="B20" s="99">
        <v>2011</v>
      </c>
      <c r="C20" s="99">
        <v>18</v>
      </c>
      <c r="D20" s="1">
        <v>4230335.1523057129</v>
      </c>
      <c r="E20" s="75"/>
      <c r="F20" s="115"/>
      <c r="G20" s="115"/>
      <c r="H20" s="115"/>
      <c r="I20" s="115"/>
      <c r="J20" s="115"/>
      <c r="K20" s="115"/>
      <c r="L20" s="115"/>
      <c r="M20" s="115"/>
      <c r="N20" s="115"/>
      <c r="O20" s="115"/>
      <c r="P20" s="82"/>
    </row>
    <row r="21" spans="1:16" x14ac:dyDescent="0.25">
      <c r="A21" s="100">
        <v>15</v>
      </c>
      <c r="B21" s="109">
        <v>2012</v>
      </c>
      <c r="C21" s="109">
        <v>19</v>
      </c>
      <c r="D21" s="5">
        <f>7904027.16*0.898</f>
        <v>7097816.38968</v>
      </c>
      <c r="E21" s="52" t="s">
        <v>25</v>
      </c>
      <c r="F21" s="53"/>
      <c r="G21" s="53"/>
      <c r="H21" s="53"/>
      <c r="I21" s="53"/>
      <c r="J21" s="53"/>
      <c r="K21" s="53"/>
      <c r="L21" s="53"/>
      <c r="M21" s="53"/>
      <c r="N21" s="53"/>
      <c r="O21" s="53"/>
      <c r="P21" s="121"/>
    </row>
    <row r="22" spans="1:16" x14ac:dyDescent="0.25">
      <c r="A22" s="102">
        <v>16</v>
      </c>
      <c r="B22" s="110">
        <v>2013</v>
      </c>
      <c r="C22" s="110">
        <v>20</v>
      </c>
      <c r="D22" s="6">
        <v>7889546.25</v>
      </c>
      <c r="E22" s="73"/>
      <c r="F22" s="114"/>
      <c r="G22" s="114"/>
      <c r="H22" s="114"/>
      <c r="I22" s="114"/>
      <c r="J22" s="114"/>
      <c r="K22" s="114"/>
      <c r="L22" s="114"/>
      <c r="M22" s="114"/>
      <c r="N22" s="114"/>
      <c r="O22" s="114"/>
      <c r="P22" s="80"/>
    </row>
    <row r="23" spans="1:16" x14ac:dyDescent="0.25">
      <c r="A23" s="102">
        <v>17</v>
      </c>
      <c r="B23" s="110">
        <v>2014</v>
      </c>
      <c r="C23" s="110">
        <v>21</v>
      </c>
      <c r="D23" s="6">
        <v>7875065.3399999999</v>
      </c>
      <c r="E23" s="74"/>
      <c r="F23" s="122"/>
      <c r="G23" s="122"/>
      <c r="H23" s="122"/>
      <c r="I23" s="122"/>
      <c r="J23" s="122"/>
      <c r="K23" s="122"/>
      <c r="L23" s="122"/>
      <c r="M23" s="122"/>
      <c r="N23" s="122"/>
      <c r="O23" s="122"/>
      <c r="P23" s="81"/>
    </row>
    <row r="24" spans="1:16" ht="15.75" thickBot="1" x14ac:dyDescent="0.3">
      <c r="A24" s="104">
        <v>18</v>
      </c>
      <c r="B24" s="123">
        <v>2015</v>
      </c>
      <c r="C24" s="123">
        <v>22</v>
      </c>
      <c r="D24" s="87">
        <v>7860584.4299999997</v>
      </c>
      <c r="E24" s="124"/>
      <c r="F24" s="125"/>
      <c r="G24" s="125"/>
      <c r="H24" s="125"/>
      <c r="I24" s="125"/>
      <c r="J24" s="125"/>
      <c r="K24" s="125"/>
      <c r="L24" s="125"/>
      <c r="M24" s="125"/>
      <c r="N24" s="125"/>
      <c r="O24" s="125"/>
      <c r="P24" s="126"/>
    </row>
    <row r="25" spans="1:16" ht="15.75" thickBot="1" x14ac:dyDescent="0.3">
      <c r="D25" s="7"/>
    </row>
    <row r="26" spans="1:16" ht="15.75" thickBot="1" x14ac:dyDescent="0.3">
      <c r="A26" s="50" t="s">
        <v>12</v>
      </c>
      <c r="B26" s="51"/>
      <c r="C26" s="10"/>
      <c r="D26" s="11">
        <f>NPV(0.0749,D4:D24)+D3</f>
        <v>85567042.815510944</v>
      </c>
    </row>
  </sheetData>
  <mergeCells count="7">
    <mergeCell ref="A1:P1"/>
    <mergeCell ref="A26:B26"/>
    <mergeCell ref="E3:P3"/>
    <mergeCell ref="E21:P21"/>
    <mergeCell ref="E2:P2"/>
    <mergeCell ref="E4:P20"/>
    <mergeCell ref="E22:P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Source Info.</vt:lpstr>
      <vt:lpstr>Extrapolation Data</vt:lpstr>
      <vt:lpstr>T-Bill Rates</vt:lpstr>
      <vt:lpstr>PV Calcs</vt:lpstr>
      <vt:lpstr>Extrapolation Equation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dinces</dc:creator>
  <cp:lastModifiedBy>Seanie D</cp:lastModifiedBy>
  <dcterms:created xsi:type="dcterms:W3CDTF">2015-02-26T22:42:14Z</dcterms:created>
  <dcterms:modified xsi:type="dcterms:W3CDTF">2018-12-18T02:09:38Z</dcterms:modified>
</cp:coreProperties>
</file>