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E:\Dropbox\DINCES_SYNC\DINCES_DOCS\ACADEMIC\Long_Beach_CC\Publication\Bulls_Markets\Bulls_Markets_website_and_errata\Data_Files\Figures\chi-dinces-fig02005_ud\"/>
    </mc:Choice>
  </mc:AlternateContent>
  <xr:revisionPtr revIDLastSave="0" documentId="13_ncr:1_{87AC553D-5481-43B9-BC77-42751272B2C8}" xr6:coauthVersionLast="38" xr6:coauthVersionMax="38" xr10:uidLastSave="{00000000-0000-0000-0000-000000000000}"/>
  <bookViews>
    <workbookView xWindow="60" yWindow="240" windowWidth="11340" windowHeight="6825" firstSheet="1" activeTab="2" xr2:uid="{00000000-000D-0000-FFFF-FFFF00000000}"/>
  </bookViews>
  <sheets>
    <sheet name="Source Info." sheetId="2" r:id="rId1"/>
    <sheet name="NBA Ticket Index, 1991-2012" sheetId="1" r:id="rId2"/>
    <sheet name="Summary Statistics" sheetId="3" r:id="rId3"/>
    <sheet name="Figure 2.5" sheetId="5" r:id="rId4"/>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 i="3" l="1"/>
  <c r="H6" i="3"/>
  <c r="H7" i="3"/>
  <c r="H8" i="3"/>
  <c r="H9" i="3"/>
  <c r="H10" i="3"/>
  <c r="H11" i="3"/>
  <c r="H12" i="3"/>
  <c r="H13" i="3"/>
  <c r="H14" i="3"/>
  <c r="H4" i="3"/>
  <c r="K5" i="3" l="1"/>
  <c r="K6" i="3"/>
  <c r="K7" i="3"/>
  <c r="K8" i="3"/>
  <c r="K9" i="3"/>
  <c r="K10" i="3"/>
  <c r="K11" i="3"/>
  <c r="K12" i="3"/>
  <c r="K13" i="3"/>
  <c r="K14" i="3"/>
  <c r="K4" i="3"/>
  <c r="E5" i="3"/>
  <c r="E6" i="3"/>
  <c r="E7" i="3"/>
  <c r="E8" i="3"/>
  <c r="E9" i="3"/>
  <c r="E10" i="3"/>
  <c r="E11" i="3"/>
  <c r="E12" i="3"/>
  <c r="E13" i="3"/>
  <c r="E14" i="3"/>
  <c r="E4" i="3"/>
  <c r="J5" i="3" l="1"/>
  <c r="J6" i="3"/>
  <c r="J7" i="3"/>
  <c r="J8" i="3"/>
  <c r="J9" i="3"/>
  <c r="J10" i="3"/>
  <c r="J11" i="3"/>
  <c r="J12" i="3"/>
  <c r="J13" i="3"/>
  <c r="J14" i="3"/>
  <c r="G5" i="3"/>
  <c r="G6" i="3"/>
  <c r="G7" i="3"/>
  <c r="G8" i="3"/>
  <c r="G9" i="3"/>
  <c r="G10" i="3"/>
  <c r="G11" i="3"/>
  <c r="G12" i="3"/>
  <c r="G13" i="3"/>
  <c r="G14" i="3"/>
  <c r="D5" i="3"/>
  <c r="D6" i="3"/>
  <c r="D7" i="3"/>
  <c r="D8" i="3"/>
  <c r="D9" i="3"/>
  <c r="D10" i="3"/>
  <c r="D11" i="3"/>
  <c r="D12" i="3"/>
  <c r="D13" i="3"/>
  <c r="D14" i="3"/>
  <c r="J4" i="3"/>
  <c r="G4" i="3"/>
  <c r="D4" i="3"/>
  <c r="C37" i="1"/>
  <c r="D37" i="1"/>
  <c r="E37" i="1"/>
  <c r="F37" i="1"/>
  <c r="G37" i="1"/>
  <c r="H37" i="1"/>
  <c r="I37" i="1"/>
  <c r="J37" i="1"/>
  <c r="K37" i="1"/>
  <c r="L37" i="1"/>
  <c r="M37" i="1"/>
  <c r="N37" i="1"/>
  <c r="O37" i="1"/>
  <c r="P37" i="1"/>
  <c r="Q37" i="1"/>
  <c r="R37" i="1"/>
  <c r="S37" i="1"/>
  <c r="T37" i="1"/>
  <c r="U37" i="1"/>
  <c r="V37" i="1"/>
  <c r="W37" i="1"/>
  <c r="B37" i="1"/>
  <c r="C36" i="1"/>
  <c r="D36" i="1"/>
  <c r="E36" i="1"/>
  <c r="F36" i="1"/>
  <c r="G36" i="1"/>
  <c r="H36" i="1"/>
  <c r="I36" i="1"/>
  <c r="J36" i="1"/>
  <c r="K36" i="1"/>
  <c r="L36" i="1"/>
  <c r="M36" i="1"/>
  <c r="N36" i="1"/>
  <c r="O36" i="1"/>
  <c r="P36" i="1"/>
  <c r="Q36" i="1"/>
  <c r="R36" i="1"/>
  <c r="S36" i="1"/>
  <c r="T36" i="1"/>
  <c r="U36" i="1"/>
  <c r="V36" i="1"/>
  <c r="W36" i="1"/>
  <c r="B36" i="1"/>
</calcChain>
</file>

<file path=xl/sharedStrings.xml><?xml version="1.0" encoding="utf-8"?>
<sst xmlns="http://schemas.openxmlformats.org/spreadsheetml/2006/main" count="95" uniqueCount="77">
  <si>
    <t>Team</t>
  </si>
  <si>
    <t>2005-06</t>
  </si>
  <si>
    <t>2006-07</t>
  </si>
  <si>
    <t>2007-08</t>
  </si>
  <si>
    <t>2008-09</t>
  </si>
  <si>
    <t>2009-10</t>
  </si>
  <si>
    <t>2010-11</t>
  </si>
  <si>
    <t>2011-12</t>
  </si>
  <si>
    <t>2012-13</t>
  </si>
  <si>
    <t>ATLANTA</t>
  </si>
  <si>
    <t>BOSTON</t>
  </si>
  <si>
    <t>CHARLOTTE</t>
  </si>
  <si>
    <t>CHICAGO</t>
  </si>
  <si>
    <t>CLEVELAND</t>
  </si>
  <si>
    <t>DALLAS</t>
  </si>
  <si>
    <t>DENVER</t>
  </si>
  <si>
    <t>DETROIT</t>
  </si>
  <si>
    <t>GOLDEN STATE</t>
  </si>
  <si>
    <t>HOUSTON</t>
  </si>
  <si>
    <t>INDIANA</t>
  </si>
  <si>
    <t>L.A. CLIPPERS</t>
  </si>
  <si>
    <t>L.A. LAKERS</t>
  </si>
  <si>
    <t>MEMPHIS</t>
  </si>
  <si>
    <t>MIAMI</t>
  </si>
  <si>
    <t>MILWAUKEE</t>
  </si>
  <si>
    <t>MINNESOTA</t>
  </si>
  <si>
    <t>NEW JERSEY</t>
  </si>
  <si>
    <t>NEW ORLEANS</t>
  </si>
  <si>
    <t>NEW YORK</t>
  </si>
  <si>
    <t>ORLANDO</t>
  </si>
  <si>
    <t>PHILADELPHIA</t>
  </si>
  <si>
    <t>PHOENIX</t>
  </si>
  <si>
    <t>PORTLAND</t>
  </si>
  <si>
    <t>SACRAMENTO</t>
  </si>
  <si>
    <t>SAN ANTONIO</t>
  </si>
  <si>
    <t>SEATTLE</t>
  </si>
  <si>
    <t>TORONTO</t>
  </si>
  <si>
    <t>UTAH</t>
  </si>
  <si>
    <t>VANCOUVER</t>
  </si>
  <si>
    <t>WASHINGTON</t>
  </si>
  <si>
    <t>1991-92</t>
  </si>
  <si>
    <t>1992-93</t>
  </si>
  <si>
    <t>1993-94</t>
  </si>
  <si>
    <t>1994-95</t>
  </si>
  <si>
    <t>1995-96</t>
  </si>
  <si>
    <t>1996-97</t>
  </si>
  <si>
    <t>1997-98</t>
  </si>
  <si>
    <t>1998-99</t>
  </si>
  <si>
    <t>1999-2000</t>
  </si>
  <si>
    <t>2000-01</t>
  </si>
  <si>
    <t>2001-02</t>
  </si>
  <si>
    <t>2002-03</t>
  </si>
  <si>
    <t>2003-04</t>
  </si>
  <si>
    <t>2004-05</t>
  </si>
  <si>
    <t>OKLAHOMA CITY</t>
  </si>
  <si>
    <t>League Average</t>
  </si>
  <si>
    <t>Avg. (less Bulls)</t>
  </si>
  <si>
    <t>CPI-U</t>
  </si>
  <si>
    <t>Season</t>
  </si>
  <si>
    <t>Bulls</t>
  </si>
  <si>
    <t>NBA</t>
  </si>
  <si>
    <t>NBA (less Bulls)</t>
  </si>
  <si>
    <t>Nominal</t>
  </si>
  <si>
    <t>2002 Dollars</t>
  </si>
  <si>
    <t>Data:</t>
  </si>
  <si>
    <t>Source:</t>
  </si>
  <si>
    <t>Use:</t>
  </si>
  <si>
    <r>
      <t>Notes</t>
    </r>
    <r>
      <rPr>
        <sz val="10"/>
        <rFont val="Calibri"/>
        <family val="2"/>
      </rPr>
      <t>:</t>
    </r>
  </si>
  <si>
    <t>Created:</t>
  </si>
  <si>
    <t>Checked:</t>
  </si>
  <si>
    <t>Updated:</t>
  </si>
  <si>
    <t>2016 Dollars</t>
  </si>
  <si>
    <t>Chapter 2, Fig. 2.5</t>
  </si>
  <si>
    <t>Average Ticket Prices in Constant 2016 Dollars, Chicago Bulls and National Basketball Association, 1991-1992 to 2001-2002</t>
  </si>
  <si>
    <t>Rodney Fort, "NBA Ticket Prices," Rodney's Sports Business Data, accessed January 27, 2018, umich.app.box.com/s/41707f0b2619c0107b8b/ 1/320023271).</t>
  </si>
  <si>
    <r>
      <t xml:space="preserve">According to hard copies of </t>
    </r>
    <r>
      <rPr>
        <i/>
        <sz val="12"/>
        <rFont val="Calibri"/>
        <family val="2"/>
        <scheme val="minor"/>
      </rPr>
      <t>Team Marketing Report</t>
    </r>
    <r>
      <rPr>
        <sz val="12"/>
        <rFont val="Calibri"/>
        <family val="2"/>
        <scheme val="minor"/>
      </rPr>
      <t xml:space="preserve">, the average ticket prices are weighted averages, weighted by the number of seats at each pricing level. "NBA Average" is the simple mean of the weighted averages for all teams. Inflation adjustments made using CPI-U national and based on the latter year of the season (i.e. CPI-U matched to second year). Does not include luxury suites. Raw data originally from </t>
    </r>
    <r>
      <rPr>
        <i/>
        <sz val="12"/>
        <rFont val="Calibri"/>
        <family val="2"/>
        <scheme val="minor"/>
      </rPr>
      <t>Team Marketing Report</t>
    </r>
    <r>
      <rPr>
        <sz val="12"/>
        <rFont val="Calibri"/>
        <family val="2"/>
        <scheme val="minor"/>
      </rPr>
      <t xml:space="preserve">. </t>
    </r>
  </si>
  <si>
    <t>Summary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</si>
</sst>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
    <numFmt numFmtId="166" formatCode="0.0"/>
    <numFmt numFmtId="167" formatCode="[$-409]mmmm\ d\,\ yyyy;@"/>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rgb="FF231F20"/>
      <name val="Arial"/>
      <family val="2"/>
    </font>
    <font>
      <sz val="10"/>
      <color theme="1"/>
      <name val="Arial"/>
      <family val="2"/>
    </font>
    <font>
      <b/>
      <sz val="10"/>
      <name val="Arial"/>
      <family val="2"/>
    </font>
    <font>
      <b/>
      <sz val="10"/>
      <color rgb="FF231F20"/>
      <name val="Arial"/>
      <family val="2"/>
    </font>
    <font>
      <sz val="10"/>
      <name val="Arial"/>
      <family val="2"/>
    </font>
    <font>
      <sz val="10"/>
      <color indexed="8"/>
      <name val="Arial"/>
      <family val="2"/>
    </font>
    <font>
      <b/>
      <sz val="10"/>
      <color theme="1"/>
      <name val="Arial"/>
      <family val="2"/>
    </font>
    <font>
      <b/>
      <sz val="10"/>
      <color indexed="8"/>
      <name val="Arial"/>
      <family val="2"/>
    </font>
    <font>
      <sz val="11"/>
      <color indexed="8"/>
      <name val="Calibri"/>
      <family val="2"/>
      <scheme val="minor"/>
    </font>
    <font>
      <sz val="10"/>
      <name val="Calibri"/>
      <family val="2"/>
    </font>
    <font>
      <sz val="11"/>
      <name val="Calibri"/>
      <family val="2"/>
      <scheme val="minor"/>
    </font>
    <font>
      <sz val="12"/>
      <name val="Calibri"/>
      <family val="2"/>
      <scheme val="minor"/>
    </font>
    <font>
      <i/>
      <sz val="12"/>
      <name val="Calibri"/>
      <family val="2"/>
      <scheme val="minor"/>
    </font>
  </fonts>
  <fills count="6">
    <fill>
      <patternFill patternType="none"/>
    </fill>
    <fill>
      <patternFill patternType="gray125"/>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rgb="FF00B0F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3" fillId="0" borderId="0"/>
    <xf numFmtId="0" fontId="1" fillId="0" borderId="0"/>
    <xf numFmtId="0" fontId="9" fillId="0" borderId="0"/>
  </cellStyleXfs>
  <cellXfs count="139">
    <xf numFmtId="0" fontId="0" fillId="0" borderId="0" xfId="0"/>
    <xf numFmtId="164" fontId="3" fillId="0" borderId="2" xfId="1" applyNumberFormat="1" applyFill="1" applyBorder="1" applyAlignment="1">
      <alignment horizontal="right"/>
    </xf>
    <xf numFmtId="164" fontId="3" fillId="0" borderId="3" xfId="1" applyNumberFormat="1" applyFill="1" applyBorder="1" applyAlignment="1">
      <alignment horizontal="right"/>
    </xf>
    <xf numFmtId="164" fontId="3" fillId="0" borderId="5" xfId="1" applyNumberFormat="1" applyFill="1" applyBorder="1" applyAlignment="1">
      <alignment horizontal="right"/>
    </xf>
    <xf numFmtId="164" fontId="3" fillId="0" borderId="6" xfId="1" applyNumberFormat="1" applyFill="1" applyBorder="1" applyAlignment="1">
      <alignment horizontal="right"/>
    </xf>
    <xf numFmtId="164" fontId="3" fillId="0" borderId="2" xfId="1" applyNumberFormat="1" applyFont="1" applyFill="1" applyBorder="1" applyAlignment="1" applyProtection="1">
      <alignment horizontal="right"/>
      <protection locked="0"/>
    </xf>
    <xf numFmtId="164" fontId="3" fillId="0" borderId="3" xfId="1" applyNumberFormat="1" applyFont="1" applyFill="1" applyBorder="1" applyAlignment="1" applyProtection="1">
      <alignment horizontal="right"/>
      <protection locked="0"/>
    </xf>
    <xf numFmtId="164" fontId="3" fillId="0" borderId="3" xfId="1" applyNumberFormat="1" applyBorder="1"/>
    <xf numFmtId="164" fontId="3" fillId="0" borderId="2" xfId="1" applyNumberFormat="1" applyFont="1" applyFill="1" applyBorder="1" applyAlignment="1">
      <alignment horizontal="right"/>
    </xf>
    <xf numFmtId="164" fontId="3" fillId="0" borderId="3" xfId="1" applyNumberFormat="1" applyFont="1" applyFill="1" applyBorder="1" applyAlignment="1">
      <alignment horizontal="right"/>
    </xf>
    <xf numFmtId="164" fontId="3" fillId="0" borderId="5" xfId="1" applyNumberFormat="1" applyBorder="1"/>
    <xf numFmtId="164" fontId="3" fillId="0" borderId="6" xfId="1" applyNumberFormat="1" applyBorder="1"/>
    <xf numFmtId="164" fontId="5" fillId="0" borderId="2" xfId="1" applyNumberFormat="1" applyFont="1" applyBorder="1"/>
    <xf numFmtId="164" fontId="5" fillId="0" borderId="3" xfId="1" applyNumberFormat="1" applyFont="1" applyBorder="1"/>
    <xf numFmtId="164" fontId="3" fillId="0" borderId="3" xfId="1" applyNumberFormat="1" applyFont="1" applyBorder="1"/>
    <xf numFmtId="164" fontId="6" fillId="0" borderId="2" xfId="2" applyNumberFormat="1" applyFont="1" applyBorder="1"/>
    <xf numFmtId="164" fontId="6" fillId="0" borderId="3" xfId="2" applyNumberFormat="1" applyFont="1" applyBorder="1"/>
    <xf numFmtId="164" fontId="4" fillId="0" borderId="2" xfId="1" applyNumberFormat="1" applyFont="1" applyBorder="1"/>
    <xf numFmtId="164" fontId="4" fillId="0" borderId="3" xfId="1" applyNumberFormat="1" applyFont="1" applyBorder="1"/>
    <xf numFmtId="164" fontId="3" fillId="0" borderId="2" xfId="1" applyNumberFormat="1" applyFont="1" applyBorder="1"/>
    <xf numFmtId="0" fontId="2" fillId="0" borderId="0" xfId="0" applyFont="1"/>
    <xf numFmtId="164" fontId="7" fillId="2" borderId="3" xfId="1" applyNumberFormat="1" applyFont="1" applyFill="1" applyBorder="1" applyAlignment="1">
      <alignment horizontal="right"/>
    </xf>
    <xf numFmtId="164" fontId="7" fillId="2" borderId="6" xfId="1" applyNumberFormat="1" applyFont="1" applyFill="1" applyBorder="1" applyAlignment="1">
      <alignment horizontal="right"/>
    </xf>
    <xf numFmtId="164" fontId="7" fillId="2" borderId="3" xfId="1" applyNumberFormat="1" applyFont="1" applyFill="1" applyBorder="1" applyAlignment="1" applyProtection="1">
      <alignment horizontal="right"/>
      <protection locked="0"/>
    </xf>
    <xf numFmtId="164" fontId="7" fillId="2" borderId="6" xfId="1" applyNumberFormat="1" applyFont="1" applyFill="1" applyBorder="1"/>
    <xf numFmtId="164" fontId="8" fillId="2" borderId="3" xfId="1" applyNumberFormat="1" applyFont="1" applyFill="1" applyBorder="1"/>
    <xf numFmtId="164" fontId="11" fillId="2" borderId="3" xfId="2" applyNumberFormat="1" applyFont="1" applyFill="1" applyBorder="1"/>
    <xf numFmtId="164" fontId="12" fillId="2" borderId="3" xfId="1" applyNumberFormat="1" applyFont="1" applyFill="1" applyBorder="1"/>
    <xf numFmtId="164" fontId="7" fillId="2" borderId="3" xfId="1" applyNumberFormat="1" applyFont="1" applyFill="1" applyBorder="1"/>
    <xf numFmtId="165" fontId="10" fillId="0" borderId="0" xfId="3" applyNumberFormat="1" applyFont="1" applyAlignment="1">
      <alignment horizontal="right"/>
    </xf>
    <xf numFmtId="0" fontId="2" fillId="0" borderId="12" xfId="0" applyFont="1" applyBorder="1" applyAlignment="1">
      <alignment horizontal="center"/>
    </xf>
    <xf numFmtId="0" fontId="2" fillId="0" borderId="13" xfId="0" applyFont="1" applyBorder="1" applyAlignment="1">
      <alignment horizontal="center"/>
    </xf>
    <xf numFmtId="0" fontId="7" fillId="0" borderId="22" xfId="1" applyFont="1" applyBorder="1" applyAlignment="1">
      <alignment horizontal="center"/>
    </xf>
    <xf numFmtId="0" fontId="7" fillId="0" borderId="23" xfId="1" applyFont="1" applyBorder="1" applyAlignment="1">
      <alignment horizontal="center"/>
    </xf>
    <xf numFmtId="0" fontId="7" fillId="0" borderId="21" xfId="1" applyFont="1" applyBorder="1" applyAlignment="1">
      <alignment horizontal="center"/>
    </xf>
    <xf numFmtId="0" fontId="7" fillId="0" borderId="24" xfId="1" applyFont="1" applyBorder="1" applyAlignment="1">
      <alignment horizontal="center"/>
    </xf>
    <xf numFmtId="0" fontId="2" fillId="0" borderId="30" xfId="0" applyFont="1" applyBorder="1" applyAlignment="1">
      <alignment horizontal="center"/>
    </xf>
    <xf numFmtId="166" fontId="9" fillId="0" borderId="30" xfId="3" applyNumberFormat="1" applyBorder="1"/>
    <xf numFmtId="0" fontId="2" fillId="0" borderId="1" xfId="0" applyFont="1" applyBorder="1" applyAlignment="1">
      <alignment horizontal="center"/>
    </xf>
    <xf numFmtId="0" fontId="2" fillId="0" borderId="28" xfId="0" applyFont="1" applyBorder="1" applyAlignment="1">
      <alignment horizontal="center"/>
    </xf>
    <xf numFmtId="0" fontId="2" fillId="0" borderId="7" xfId="0" applyFont="1" applyBorder="1" applyAlignment="1">
      <alignment horizontal="center"/>
    </xf>
    <xf numFmtId="0" fontId="2" fillId="0" borderId="38" xfId="0" applyFont="1" applyBorder="1" applyAlignment="1">
      <alignment horizontal="center"/>
    </xf>
    <xf numFmtId="0" fontId="2" fillId="0" borderId="27"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33" xfId="0" applyFont="1" applyBorder="1" applyAlignment="1">
      <alignment horizontal="center"/>
    </xf>
    <xf numFmtId="0" fontId="2" fillId="0" borderId="31"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15" fillId="4" borderId="26" xfId="0" applyFont="1" applyFill="1" applyBorder="1" applyAlignment="1">
      <alignment vertical="top" wrapText="1"/>
    </xf>
    <xf numFmtId="0" fontId="15" fillId="4" borderId="8" xfId="0" applyFont="1" applyFill="1" applyBorder="1" applyAlignment="1">
      <alignment vertical="top" wrapText="1"/>
    </xf>
    <xf numFmtId="167" fontId="16" fillId="4" borderId="28" xfId="0" applyNumberFormat="1" applyFont="1" applyFill="1" applyBorder="1" applyAlignment="1">
      <alignment horizontal="left" vertical="top" wrapText="1"/>
    </xf>
    <xf numFmtId="167" fontId="16" fillId="4" borderId="29" xfId="0" applyNumberFormat="1" applyFont="1" applyFill="1" applyBorder="1" applyAlignment="1">
      <alignment horizontal="left" vertical="top" wrapText="1"/>
    </xf>
    <xf numFmtId="0" fontId="16" fillId="4" borderId="8" xfId="0" applyFont="1" applyFill="1" applyBorder="1" applyAlignment="1">
      <alignment vertical="top" wrapText="1"/>
    </xf>
    <xf numFmtId="0" fontId="16" fillId="4" borderId="28" xfId="0" applyFont="1" applyFill="1" applyBorder="1" applyAlignment="1">
      <alignment vertical="top" wrapText="1"/>
    </xf>
    <xf numFmtId="0" fontId="16" fillId="4" borderId="29" xfId="0" applyFont="1" applyFill="1" applyBorder="1" applyAlignment="1">
      <alignment vertical="top" wrapText="1"/>
    </xf>
    <xf numFmtId="0" fontId="16" fillId="4" borderId="5" xfId="0" applyFont="1" applyFill="1" applyBorder="1" applyAlignment="1">
      <alignment horizontal="justify" vertical="top" wrapText="1"/>
    </xf>
    <xf numFmtId="0" fontId="16" fillId="4" borderId="26" xfId="0" applyFont="1" applyFill="1" applyBorder="1" applyAlignment="1">
      <alignment horizontal="justify" vertical="top" wrapText="1"/>
    </xf>
    <xf numFmtId="0" fontId="16" fillId="4" borderId="6" xfId="0" applyFont="1" applyFill="1" applyBorder="1" applyAlignment="1">
      <alignment horizontal="justify" vertical="top" wrapText="1"/>
    </xf>
    <xf numFmtId="0" fontId="16" fillId="4" borderId="0" xfId="0" applyFont="1" applyFill="1" applyBorder="1" applyAlignment="1">
      <alignment horizontal="justify" vertical="top" wrapText="1"/>
    </xf>
    <xf numFmtId="0" fontId="16" fillId="4" borderId="7" xfId="0" applyFont="1" applyFill="1" applyBorder="1" applyAlignment="1">
      <alignment horizontal="justify" vertical="top" wrapText="1"/>
    </xf>
    <xf numFmtId="0" fontId="16" fillId="4" borderId="8" xfId="0" applyFont="1" applyFill="1" applyBorder="1" applyAlignment="1">
      <alignment horizontal="justify" vertical="top" wrapText="1"/>
    </xf>
    <xf numFmtId="0" fontId="2" fillId="0" borderId="0" xfId="0" applyFont="1" applyFill="1"/>
    <xf numFmtId="0" fontId="0" fillId="0" borderId="0" xfId="0" applyFill="1"/>
    <xf numFmtId="164" fontId="2" fillId="3" borderId="39" xfId="0" applyNumberFormat="1" applyFont="1" applyFill="1" applyBorder="1"/>
    <xf numFmtId="164" fontId="2" fillId="3" borderId="40" xfId="0" applyNumberFormat="1" applyFont="1" applyFill="1" applyBorder="1"/>
    <xf numFmtId="0" fontId="7" fillId="0" borderId="14" xfId="1" applyFont="1" applyFill="1" applyBorder="1" applyAlignment="1">
      <alignment horizontal="left"/>
    </xf>
    <xf numFmtId="164" fontId="3" fillId="0" borderId="44" xfId="1" applyNumberFormat="1" applyBorder="1"/>
    <xf numFmtId="0" fontId="7" fillId="0" borderId="15" xfId="1" applyFont="1" applyFill="1" applyBorder="1" applyAlignment="1">
      <alignment horizontal="left"/>
    </xf>
    <xf numFmtId="164" fontId="3" fillId="0" borderId="16" xfId="1" applyNumberFormat="1" applyBorder="1"/>
    <xf numFmtId="0" fontId="7" fillId="2" borderId="15" xfId="1" applyFont="1" applyFill="1" applyBorder="1" applyAlignment="1">
      <alignment horizontal="left"/>
    </xf>
    <xf numFmtId="164" fontId="7" fillId="2" borderId="16" xfId="1" applyNumberFormat="1" applyFont="1" applyFill="1" applyBorder="1"/>
    <xf numFmtId="0" fontId="7" fillId="0" borderId="15" xfId="1" applyFont="1" applyFill="1" applyBorder="1" applyAlignment="1" applyProtection="1">
      <alignment horizontal="left"/>
      <protection locked="0"/>
    </xf>
    <xf numFmtId="0" fontId="7" fillId="0" borderId="17" xfId="1" applyFont="1" applyFill="1" applyBorder="1" applyAlignment="1">
      <alignment horizontal="left"/>
    </xf>
    <xf numFmtId="164" fontId="3" fillId="0" borderId="45" xfId="1" applyNumberFormat="1" applyFill="1" applyBorder="1" applyAlignment="1">
      <alignment horizontal="right"/>
    </xf>
    <xf numFmtId="164" fontId="3" fillId="0" borderId="37" xfId="1" applyNumberFormat="1" applyFill="1" applyBorder="1" applyAlignment="1">
      <alignment horizontal="right"/>
    </xf>
    <xf numFmtId="164" fontId="3" fillId="0" borderId="45" xfId="1" applyNumberFormat="1" applyFont="1" applyFill="1" applyBorder="1" applyAlignment="1" applyProtection="1">
      <alignment horizontal="right"/>
      <protection locked="0"/>
    </xf>
    <xf numFmtId="164" fontId="3" fillId="0" borderId="45" xfId="1" applyNumberFormat="1" applyFont="1" applyFill="1" applyBorder="1" applyAlignment="1">
      <alignment horizontal="right"/>
    </xf>
    <xf numFmtId="164" fontId="3" fillId="0" borderId="37" xfId="1" applyNumberFormat="1" applyBorder="1"/>
    <xf numFmtId="164" fontId="5" fillId="0" borderId="45" xfId="1" applyNumberFormat="1" applyFont="1" applyBorder="1"/>
    <xf numFmtId="164" fontId="6" fillId="0" borderId="45" xfId="2" applyNumberFormat="1" applyFont="1" applyBorder="1"/>
    <xf numFmtId="164" fontId="4" fillId="0" borderId="45" xfId="1" applyNumberFormat="1" applyFont="1" applyBorder="1"/>
    <xf numFmtId="164" fontId="3" fillId="0" borderId="45" xfId="1" applyNumberFormat="1" applyFont="1" applyBorder="1"/>
    <xf numFmtId="164" fontId="3" fillId="0" borderId="18" xfId="1" applyNumberFormat="1" applyBorder="1"/>
    <xf numFmtId="0" fontId="2" fillId="3" borderId="46" xfId="0" applyFont="1" applyFill="1" applyBorder="1"/>
    <xf numFmtId="0" fontId="2" fillId="5" borderId="41" xfId="0" applyFont="1" applyFill="1" applyBorder="1"/>
    <xf numFmtId="164" fontId="2" fillId="5" borderId="42" xfId="0" applyNumberFormat="1" applyFont="1" applyFill="1" applyBorder="1"/>
    <xf numFmtId="164" fontId="2" fillId="5" borderId="43" xfId="0" applyNumberFormat="1" applyFont="1" applyFill="1" applyBorder="1"/>
    <xf numFmtId="0" fontId="7" fillId="0" borderId="15" xfId="1" applyFont="1" applyBorder="1"/>
    <xf numFmtId="0" fontId="7" fillId="0" borderId="3" xfId="1" applyFont="1" applyBorder="1" applyAlignment="1">
      <alignment horizontal="center"/>
    </xf>
    <xf numFmtId="0" fontId="7" fillId="0" borderId="4" xfId="1" applyFont="1" applyBorder="1" applyAlignment="1">
      <alignment horizontal="center"/>
    </xf>
    <xf numFmtId="0" fontId="7" fillId="0" borderId="4" xfId="1" applyFont="1" applyFill="1" applyBorder="1" applyAlignment="1" applyProtection="1">
      <alignment horizontal="center"/>
      <protection locked="0"/>
    </xf>
    <xf numFmtId="0" fontId="7" fillId="0" borderId="4" xfId="1" applyFont="1" applyFill="1" applyBorder="1" applyAlignment="1">
      <alignment horizontal="center"/>
    </xf>
    <xf numFmtId="0" fontId="8" fillId="0" borderId="4" xfId="1" applyFont="1" applyBorder="1" applyAlignment="1">
      <alignment horizontal="center"/>
    </xf>
    <xf numFmtId="0" fontId="7" fillId="0" borderId="47" xfId="1" applyFont="1" applyBorder="1" applyAlignment="1">
      <alignment horizontal="center"/>
    </xf>
    <xf numFmtId="0" fontId="2" fillId="0" borderId="33" xfId="0" applyFont="1" applyBorder="1" applyAlignment="1">
      <alignment horizontal="left"/>
    </xf>
    <xf numFmtId="0" fontId="2" fillId="0" borderId="31" xfId="0" applyFont="1" applyBorder="1" applyAlignment="1">
      <alignment horizontal="left"/>
    </xf>
    <xf numFmtId="0" fontId="2" fillId="0" borderId="34" xfId="0" applyFont="1" applyBorder="1" applyAlignment="1">
      <alignment horizontal="left"/>
    </xf>
    <xf numFmtId="0" fontId="2" fillId="0" borderId="50" xfId="0" applyFont="1" applyBorder="1" applyAlignment="1">
      <alignment horizontal="left"/>
    </xf>
    <xf numFmtId="0" fontId="2" fillId="0" borderId="35" xfId="0" applyFont="1" applyBorder="1" applyAlignment="1">
      <alignment horizontal="left"/>
    </xf>
    <xf numFmtId="0" fontId="2" fillId="0" borderId="36" xfId="0" applyFont="1" applyBorder="1" applyAlignment="1">
      <alignment horizontal="left"/>
    </xf>
    <xf numFmtId="0" fontId="2" fillId="0" borderId="9" xfId="0" applyFont="1" applyBorder="1" applyAlignment="1">
      <alignment horizontal="center"/>
    </xf>
    <xf numFmtId="164" fontId="0" fillId="0" borderId="11" xfId="0" applyNumberFormat="1" applyBorder="1" applyAlignment="1">
      <alignment horizontal="center"/>
    </xf>
    <xf numFmtId="164" fontId="0" fillId="0" borderId="6" xfId="0" applyNumberFormat="1" applyBorder="1" applyAlignment="1">
      <alignment horizontal="center"/>
    </xf>
    <xf numFmtId="164" fontId="0" fillId="0" borderId="0" xfId="0" applyNumberFormat="1" applyBorder="1" applyAlignment="1">
      <alignment horizontal="center"/>
    </xf>
    <xf numFmtId="164" fontId="0" fillId="0" borderId="14" xfId="0" applyNumberFormat="1" applyBorder="1" applyAlignment="1">
      <alignment horizontal="center"/>
    </xf>
    <xf numFmtId="164" fontId="0" fillId="0" borderId="5" xfId="0" applyNumberFormat="1" applyBorder="1" applyAlignment="1">
      <alignment horizontal="center"/>
    </xf>
    <xf numFmtId="164" fontId="0" fillId="0" borderId="16" xfId="0" applyNumberFormat="1" applyBorder="1" applyAlignment="1">
      <alignment horizontal="center"/>
    </xf>
    <xf numFmtId="164" fontId="0" fillId="0" borderId="10" xfId="0" applyNumberFormat="1" applyBorder="1" applyAlignment="1">
      <alignment horizontal="center"/>
    </xf>
    <xf numFmtId="164" fontId="0" fillId="0" borderId="15" xfId="0" applyNumberFormat="1" applyBorder="1" applyAlignment="1">
      <alignment horizontal="center"/>
    </xf>
    <xf numFmtId="164" fontId="0" fillId="0" borderId="19" xfId="0" applyNumberFormat="1" applyBorder="1" applyAlignment="1">
      <alignment horizontal="center"/>
    </xf>
    <xf numFmtId="164" fontId="0" fillId="0" borderId="37" xfId="0" applyNumberFormat="1" applyBorder="1" applyAlignment="1">
      <alignment horizontal="center"/>
    </xf>
    <xf numFmtId="164" fontId="0" fillId="0" borderId="32" xfId="0" applyNumberFormat="1" applyBorder="1" applyAlignment="1">
      <alignment horizontal="center"/>
    </xf>
    <xf numFmtId="164" fontId="0" fillId="0" borderId="17" xfId="0" applyNumberFormat="1" applyBorder="1" applyAlignment="1">
      <alignment horizontal="center"/>
    </xf>
    <xf numFmtId="164" fontId="0" fillId="0" borderId="18" xfId="0" applyNumberFormat="1" applyBorder="1" applyAlignment="1">
      <alignment horizontal="center"/>
    </xf>
    <xf numFmtId="166" fontId="13" fillId="0" borderId="23" xfId="3" applyNumberFormat="1" applyFont="1" applyBorder="1" applyAlignment="1">
      <alignment horizontal="center"/>
    </xf>
    <xf numFmtId="166" fontId="13" fillId="0" borderId="22" xfId="3" applyNumberFormat="1" applyFont="1" applyBorder="1" applyAlignment="1">
      <alignment horizontal="center"/>
    </xf>
    <xf numFmtId="166" fontId="13" fillId="0" borderId="25" xfId="3" applyNumberFormat="1" applyFont="1" applyBorder="1" applyAlignment="1">
      <alignment horizontal="center"/>
    </xf>
    <xf numFmtId="0" fontId="2" fillId="4" borderId="51" xfId="0" applyFont="1" applyFill="1" applyBorder="1" applyAlignment="1">
      <alignment vertical="top"/>
    </xf>
    <xf numFmtId="0" fontId="16" fillId="4" borderId="48" xfId="0" applyFont="1" applyFill="1" applyBorder="1" applyAlignment="1">
      <alignment vertical="top" wrapText="1"/>
    </xf>
    <xf numFmtId="0" fontId="16" fillId="4" borderId="49" xfId="0" applyFont="1" applyFill="1" applyBorder="1" applyAlignment="1">
      <alignment vertical="top" wrapText="1"/>
    </xf>
    <xf numFmtId="0" fontId="2" fillId="4" borderId="52" xfId="0" applyFont="1" applyFill="1" applyBorder="1" applyAlignment="1">
      <alignment vertical="top"/>
    </xf>
    <xf numFmtId="0" fontId="16" fillId="4" borderId="53" xfId="0" applyFont="1" applyFill="1" applyBorder="1" applyAlignment="1">
      <alignment vertical="top" wrapText="1"/>
    </xf>
    <xf numFmtId="0" fontId="2" fillId="4" borderId="14" xfId="0" applyFont="1" applyFill="1" applyBorder="1" applyAlignment="1">
      <alignment vertical="top"/>
    </xf>
    <xf numFmtId="0" fontId="15" fillId="4" borderId="54" xfId="0" applyFont="1" applyFill="1" applyBorder="1" applyAlignment="1">
      <alignment vertical="top" wrapText="1"/>
    </xf>
    <xf numFmtId="0" fontId="15" fillId="4" borderId="53" xfId="0" applyFont="1" applyFill="1" applyBorder="1" applyAlignment="1">
      <alignment vertical="top" wrapText="1"/>
    </xf>
    <xf numFmtId="0" fontId="2" fillId="4" borderId="12" xfId="0" applyFont="1" applyFill="1" applyBorder="1" applyAlignment="1">
      <alignment vertical="top"/>
    </xf>
    <xf numFmtId="0" fontId="16" fillId="4" borderId="55" xfId="0" applyFont="1" applyFill="1" applyBorder="1" applyAlignment="1">
      <alignment vertical="top" wrapText="1"/>
    </xf>
    <xf numFmtId="0" fontId="16" fillId="4" borderId="54" xfId="0" applyFont="1" applyFill="1" applyBorder="1" applyAlignment="1">
      <alignment horizontal="justify" vertical="top" wrapText="1"/>
    </xf>
    <xf numFmtId="0" fontId="2" fillId="4" borderId="15" xfId="0" applyFont="1" applyFill="1" applyBorder="1" applyAlignment="1">
      <alignment vertical="top"/>
    </xf>
    <xf numFmtId="0" fontId="16" fillId="4" borderId="56" xfId="0" applyFont="1" applyFill="1" applyBorder="1" applyAlignment="1">
      <alignment horizontal="justify" vertical="top" wrapText="1"/>
    </xf>
    <xf numFmtId="0" fontId="16" fillId="4" borderId="53" xfId="0" applyFont="1" applyFill="1" applyBorder="1" applyAlignment="1">
      <alignment horizontal="justify" vertical="top" wrapText="1"/>
    </xf>
    <xf numFmtId="0" fontId="2" fillId="4" borderId="52" xfId="0" applyFont="1" applyFill="1" applyBorder="1"/>
    <xf numFmtId="167" fontId="16" fillId="4" borderId="55" xfId="0" applyNumberFormat="1" applyFont="1" applyFill="1" applyBorder="1" applyAlignment="1">
      <alignment horizontal="left" vertical="top" wrapText="1"/>
    </xf>
    <xf numFmtId="0" fontId="2" fillId="4" borderId="17" xfId="0" applyFont="1" applyFill="1" applyBorder="1"/>
    <xf numFmtId="167" fontId="16" fillId="4" borderId="57" xfId="0" applyNumberFormat="1" applyFont="1" applyFill="1" applyBorder="1" applyAlignment="1">
      <alignment horizontal="left" vertical="top" wrapText="1"/>
    </xf>
    <xf numFmtId="167" fontId="16" fillId="4" borderId="58" xfId="0" applyNumberFormat="1" applyFont="1" applyFill="1" applyBorder="1" applyAlignment="1">
      <alignment horizontal="left" vertical="top" wrapText="1"/>
    </xf>
    <xf numFmtId="167" fontId="16" fillId="4" borderId="59" xfId="0" applyNumberFormat="1" applyFont="1" applyFill="1" applyBorder="1" applyAlignment="1">
      <alignment horizontal="left" vertical="top" wrapText="1"/>
    </xf>
  </cellXfs>
  <cellStyles count="4">
    <cellStyle name="Normal" xfId="0" builtinId="0"/>
    <cellStyle name="Normal 2" xfId="2" xr:uid="{00000000-0005-0000-0000-000001000000}"/>
    <cellStyle name="Normal 3" xfId="1" xr:uid="{00000000-0005-0000-0000-000002000000}"/>
    <cellStyle name="Normal 4" xfId="3" xr:uid="{00000000-0005-0000-0000-000003000000}"/>
  </cellStyles>
  <dxfs count="0"/>
  <tableStyles count="0" defaultTableStyle="TableStyleMedium2" defaultPivotStyle="PivotStyleLight16"/>
  <colors>
    <mruColors>
      <color rgb="FF961A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lineChart>
        <c:grouping val="standard"/>
        <c:varyColors val="0"/>
        <c:ser>
          <c:idx val="0"/>
          <c:order val="0"/>
          <c:tx>
            <c:v>Bulls</c:v>
          </c:tx>
          <c:spPr>
            <a:ln w="25400" cap="rnd" cmpd="sng" algn="ctr">
              <a:solidFill>
                <a:schemeClr val="tx1"/>
              </a:solidFill>
              <a:prstDash val="solid"/>
              <a:round/>
            </a:ln>
            <a:effectLst/>
          </c:spPr>
          <c:marker>
            <c:symbol val="square"/>
            <c:size val="12"/>
            <c:spPr>
              <a:solidFill>
                <a:schemeClr val="tx1"/>
              </a:solidFill>
              <a:ln w="9525" cap="flat" cmpd="sng" algn="ctr">
                <a:noFill/>
                <a:prstDash val="solid"/>
                <a:round/>
              </a:ln>
              <a:effectLst/>
            </c:spPr>
          </c:marker>
          <c:cat>
            <c:strRef>
              <c:f>'Summary Statistics'!$A$4:$A$14</c:f>
              <c:strCache>
                <c:ptCount val="11"/>
                <c:pt idx="0">
                  <c:v>1991-92</c:v>
                </c:pt>
                <c:pt idx="1">
                  <c:v>1992-93</c:v>
                </c:pt>
                <c:pt idx="2">
                  <c:v>1993-94</c:v>
                </c:pt>
                <c:pt idx="3">
                  <c:v>1994-95</c:v>
                </c:pt>
                <c:pt idx="4">
                  <c:v>1995-96</c:v>
                </c:pt>
                <c:pt idx="5">
                  <c:v>1996-97</c:v>
                </c:pt>
                <c:pt idx="6">
                  <c:v>1997-98</c:v>
                </c:pt>
                <c:pt idx="7">
                  <c:v>1998-99</c:v>
                </c:pt>
                <c:pt idx="8">
                  <c:v>1999-2000</c:v>
                </c:pt>
                <c:pt idx="9">
                  <c:v>2000-01</c:v>
                </c:pt>
                <c:pt idx="10">
                  <c:v>2001-02</c:v>
                </c:pt>
              </c:strCache>
            </c:strRef>
          </c:cat>
          <c:val>
            <c:numRef>
              <c:f>'Summary Statistics'!$E$4:$E$14</c:f>
              <c:numCache>
                <c:formatCode>"$"#,##0.00</c:formatCode>
                <c:ptCount val="11"/>
                <c:pt idx="0">
                  <c:v>50.292230933713469</c:v>
                </c:pt>
                <c:pt idx="1">
                  <c:v>54.776470588235284</c:v>
                </c:pt>
                <c:pt idx="2">
                  <c:v>59.028340080971667</c:v>
                </c:pt>
                <c:pt idx="3">
                  <c:v>56.69291338582677</c:v>
                </c:pt>
                <c:pt idx="4">
                  <c:v>55.066921606118548</c:v>
                </c:pt>
                <c:pt idx="5">
                  <c:v>64.254205607476635</c:v>
                </c:pt>
                <c:pt idx="6">
                  <c:v>67.64171779141104</c:v>
                </c:pt>
                <c:pt idx="7">
                  <c:v>74.881152460984396</c:v>
                </c:pt>
                <c:pt idx="8">
                  <c:v>73.644599303135891</c:v>
                </c:pt>
                <c:pt idx="9">
                  <c:v>71.607001693958225</c:v>
                </c:pt>
                <c:pt idx="10">
                  <c:v>71.533073929961077</c:v>
                </c:pt>
              </c:numCache>
            </c:numRef>
          </c:val>
          <c:smooth val="0"/>
          <c:extLst>
            <c:ext xmlns:c16="http://schemas.microsoft.com/office/drawing/2014/chart" uri="{C3380CC4-5D6E-409C-BE32-E72D297353CC}">
              <c16:uniqueId val="{00000000-F835-49EC-A0A3-67E30DA1FE75}"/>
            </c:ext>
          </c:extLst>
        </c:ser>
        <c:ser>
          <c:idx val="1"/>
          <c:order val="1"/>
          <c:tx>
            <c:v>NBA Average</c:v>
          </c:tx>
          <c:spPr>
            <a:ln w="25400" cap="rnd" cmpd="sng" algn="ctr">
              <a:solidFill>
                <a:schemeClr val="tx1"/>
              </a:solidFill>
              <a:prstDash val="sysDot"/>
              <a:round/>
            </a:ln>
            <a:effectLst/>
          </c:spPr>
          <c:marker>
            <c:symbol val="square"/>
            <c:size val="12"/>
            <c:spPr>
              <a:noFill/>
              <a:ln w="9525" cap="flat" cmpd="sng" algn="ctr">
                <a:solidFill>
                  <a:schemeClr val="tx1"/>
                </a:solidFill>
                <a:prstDash val="solid"/>
                <a:round/>
              </a:ln>
              <a:effectLst/>
            </c:spPr>
          </c:marker>
          <c:val>
            <c:numRef>
              <c:f>'Summary Statistics'!$H$4:$H$14</c:f>
              <c:numCache>
                <c:formatCode>"$"#,##0.00</c:formatCode>
                <c:ptCount val="11"/>
                <c:pt idx="0">
                  <c:v>38.528866714183899</c:v>
                </c:pt>
                <c:pt idx="1">
                  <c:v>41.906958861976165</c:v>
                </c:pt>
                <c:pt idx="2">
                  <c:v>43.937621832358673</c:v>
                </c:pt>
                <c:pt idx="3">
                  <c:v>47.294254884806065</c:v>
                </c:pt>
                <c:pt idx="4">
                  <c:v>48.603942770488558</c:v>
                </c:pt>
                <c:pt idx="5">
                  <c:v>51.339735739606823</c:v>
                </c:pt>
                <c:pt idx="6">
                  <c:v>54.302855933996199</c:v>
                </c:pt>
                <c:pt idx="7">
                  <c:v>61.854369333940497</c:v>
                </c:pt>
                <c:pt idx="8">
                  <c:v>67.896671873122699</c:v>
                </c:pt>
                <c:pt idx="9">
                  <c:v>69.483595864405459</c:v>
                </c:pt>
                <c:pt idx="10">
                  <c:v>66.835751662801172</c:v>
                </c:pt>
              </c:numCache>
            </c:numRef>
          </c:val>
          <c:smooth val="0"/>
          <c:extLst>
            <c:ext xmlns:c16="http://schemas.microsoft.com/office/drawing/2014/chart" uri="{C3380CC4-5D6E-409C-BE32-E72D297353CC}">
              <c16:uniqueId val="{00000001-F835-49EC-A0A3-67E30DA1FE75}"/>
            </c:ext>
          </c:extLst>
        </c:ser>
        <c:dLbls>
          <c:showLegendKey val="0"/>
          <c:showVal val="0"/>
          <c:showCatName val="0"/>
          <c:showSerName val="0"/>
          <c:showPercent val="0"/>
          <c:showBubbleSize val="0"/>
        </c:dLbls>
        <c:marker val="1"/>
        <c:smooth val="0"/>
        <c:axId val="253930480"/>
        <c:axId val="253495160"/>
      </c:lineChart>
      <c:catAx>
        <c:axId val="253930480"/>
        <c:scaling>
          <c:orientation val="minMax"/>
        </c:scaling>
        <c:delete val="0"/>
        <c:axPos val="b"/>
        <c:title>
          <c:tx>
            <c:rich>
              <a:bodyPr rot="0" spcFirstLastPara="1" vertOverflow="ellipsis" vert="horz" wrap="square" anchor="ctr" anchorCtr="1"/>
              <a:lstStyle/>
              <a:p>
                <a:pPr>
                  <a:defRPr sz="3200" b="1"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US" sz="3200"/>
                  <a:t>Season</a:t>
                </a:r>
              </a:p>
            </c:rich>
          </c:tx>
          <c:overlay val="0"/>
          <c:spPr>
            <a:noFill/>
            <a:ln>
              <a:noFill/>
            </a:ln>
            <a:effectLst/>
          </c:spPr>
          <c:txPr>
            <a:bodyPr rot="0" spcFirstLastPara="1" vertOverflow="ellipsis" vert="horz" wrap="square" anchor="ctr" anchorCtr="1"/>
            <a:lstStyle/>
            <a:p>
              <a:pPr>
                <a:defRPr sz="32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General" sourceLinked="0"/>
        <c:majorTickMark val="none"/>
        <c:minorTickMark val="out"/>
        <c:tickLblPos val="nextTo"/>
        <c:spPr>
          <a:noFill/>
          <a:ln w="9525" cap="flat" cmpd="sng" algn="ctr">
            <a:solidFill>
              <a:schemeClr val="tx1"/>
            </a:solidFill>
            <a:prstDash val="solid"/>
            <a:round/>
          </a:ln>
          <a:effectLst/>
        </c:spPr>
        <c:txPr>
          <a:bodyPr rot="-60000000" spcFirstLastPara="1" vertOverflow="ellipsis" vert="horz" wrap="square" anchor="ctr" anchorCtr="1"/>
          <a:lstStyle/>
          <a:p>
            <a:pPr>
              <a:defRPr sz="3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53495160"/>
        <c:crosses val="autoZero"/>
        <c:auto val="1"/>
        <c:lblAlgn val="ctr"/>
        <c:lblOffset val="100"/>
        <c:tickLblSkip val="2"/>
        <c:noMultiLvlLbl val="0"/>
      </c:catAx>
      <c:valAx>
        <c:axId val="253495160"/>
        <c:scaling>
          <c:orientation val="minMax"/>
          <c:min val="30"/>
        </c:scaling>
        <c:delete val="0"/>
        <c:axPos val="l"/>
        <c:majorGridlines>
          <c:spPr>
            <a:ln w="9525" cap="flat" cmpd="sng" algn="ctr">
              <a:solidFill>
                <a:schemeClr val="tx1"/>
              </a:solidFill>
              <a:prstDash val="solid"/>
              <a:round/>
            </a:ln>
            <a:effectLst/>
          </c:spPr>
        </c:majorGridlines>
        <c:title>
          <c:tx>
            <c:rich>
              <a:bodyPr rot="-5400000" spcFirstLastPara="1" vertOverflow="ellipsis" vert="horz" wrap="square" anchor="ctr" anchorCtr="1"/>
              <a:lstStyle/>
              <a:p>
                <a:pPr>
                  <a:defRPr sz="3200" b="1"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US" sz="3200"/>
                  <a:t>Avg. Ticket Price (2016 dollars)</a:t>
                </a:r>
              </a:p>
            </c:rich>
          </c:tx>
          <c:layout>
            <c:manualLayout>
              <c:xMode val="edge"/>
              <c:yMode val="edge"/>
              <c:x val="7.9365079365079361E-3"/>
              <c:y val="8.9745051399825027E-2"/>
            </c:manualLayout>
          </c:layout>
          <c:overlay val="0"/>
          <c:spPr>
            <a:noFill/>
            <a:ln>
              <a:noFill/>
            </a:ln>
            <a:effectLst/>
          </c:spPr>
          <c:txPr>
            <a:bodyPr rot="-5400000" spcFirstLastPara="1" vertOverflow="ellipsis" vert="horz" wrap="square" anchor="ctr" anchorCtr="1"/>
            <a:lstStyle/>
            <a:p>
              <a:pPr>
                <a:defRPr sz="32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0" sourceLinked="0"/>
        <c:majorTickMark val="out"/>
        <c:minorTickMark val="none"/>
        <c:tickLblPos val="nextTo"/>
        <c:spPr>
          <a:noFill/>
          <a:ln w="9525" cap="flat" cmpd="sng" algn="ctr">
            <a:solidFill>
              <a:schemeClr val="tx1"/>
            </a:solidFill>
            <a:prstDash val="solid"/>
            <a:round/>
          </a:ln>
          <a:effectLst/>
        </c:spPr>
        <c:txPr>
          <a:bodyPr rot="-60000000" spcFirstLastPara="1" vertOverflow="ellipsis" vert="horz" wrap="square" anchor="ctr" anchorCtr="1"/>
          <a:lstStyle/>
          <a:p>
            <a:pPr>
              <a:defRPr sz="3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53930480"/>
        <c:crosses val="autoZero"/>
        <c:crossBetween val="between"/>
      </c:valAx>
      <c:spPr>
        <a:solidFill>
          <a:schemeClr val="bg1"/>
        </a:solidFill>
        <a:ln>
          <a:noFill/>
        </a:ln>
        <a:effectLst/>
      </c:spPr>
    </c:plotArea>
    <c:legend>
      <c:legendPos val="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12801600" cy="7315200"/>
    <xdr:graphicFrame macro="">
      <xdr:nvGraphicFramePr>
        <xdr:cNvPr id="2" name="Chart 1">
          <a:extLst>
            <a:ext uri="{FF2B5EF4-FFF2-40B4-BE49-F238E27FC236}">
              <a16:creationId xmlns:a16="http://schemas.microsoft.com/office/drawing/2014/main" id="{A2C8ED13-0B0A-4908-BFAA-E83626A77E1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workbookViewId="0">
      <selection activeCell="B3" sqref="B3:I4"/>
    </sheetView>
  </sheetViews>
  <sheetFormatPr defaultRowHeight="15" x14ac:dyDescent="0.25"/>
  <sheetData>
    <row r="1" spans="1:9" x14ac:dyDescent="0.25">
      <c r="A1" s="119" t="s">
        <v>64</v>
      </c>
      <c r="B1" s="120" t="s">
        <v>73</v>
      </c>
      <c r="C1" s="120"/>
      <c r="D1" s="120"/>
      <c r="E1" s="120"/>
      <c r="F1" s="120"/>
      <c r="G1" s="120"/>
      <c r="H1" s="120"/>
      <c r="I1" s="121"/>
    </row>
    <row r="2" spans="1:9" x14ac:dyDescent="0.25">
      <c r="A2" s="122"/>
      <c r="B2" s="54"/>
      <c r="C2" s="54"/>
      <c r="D2" s="54"/>
      <c r="E2" s="54"/>
      <c r="F2" s="54"/>
      <c r="G2" s="54"/>
      <c r="H2" s="54"/>
      <c r="I2" s="123"/>
    </row>
    <row r="3" spans="1:9" x14ac:dyDescent="0.25">
      <c r="A3" s="124" t="s">
        <v>65</v>
      </c>
      <c r="B3" s="50" t="s">
        <v>74</v>
      </c>
      <c r="C3" s="50"/>
      <c r="D3" s="50"/>
      <c r="E3" s="50"/>
      <c r="F3" s="50"/>
      <c r="G3" s="50"/>
      <c r="H3" s="50"/>
      <c r="I3" s="125"/>
    </row>
    <row r="4" spans="1:9" x14ac:dyDescent="0.25">
      <c r="A4" s="122"/>
      <c r="B4" s="51"/>
      <c r="C4" s="51"/>
      <c r="D4" s="51"/>
      <c r="E4" s="51"/>
      <c r="F4" s="51"/>
      <c r="G4" s="51"/>
      <c r="H4" s="51"/>
      <c r="I4" s="126"/>
    </row>
    <row r="5" spans="1:9" ht="15.75" x14ac:dyDescent="0.25">
      <c r="A5" s="127" t="s">
        <v>66</v>
      </c>
      <c r="B5" s="55" t="s">
        <v>72</v>
      </c>
      <c r="C5" s="56"/>
      <c r="D5" s="56"/>
      <c r="E5" s="56"/>
      <c r="F5" s="56"/>
      <c r="G5" s="56"/>
      <c r="H5" s="56"/>
      <c r="I5" s="128"/>
    </row>
    <row r="6" spans="1:9" x14ac:dyDescent="0.25">
      <c r="A6" s="124" t="s">
        <v>67</v>
      </c>
      <c r="B6" s="57" t="s">
        <v>75</v>
      </c>
      <c r="C6" s="58"/>
      <c r="D6" s="58"/>
      <c r="E6" s="58"/>
      <c r="F6" s="58"/>
      <c r="G6" s="58"/>
      <c r="H6" s="58"/>
      <c r="I6" s="129"/>
    </row>
    <row r="7" spans="1:9" x14ac:dyDescent="0.25">
      <c r="A7" s="130"/>
      <c r="B7" s="59"/>
      <c r="C7" s="60"/>
      <c r="D7" s="60"/>
      <c r="E7" s="60"/>
      <c r="F7" s="60"/>
      <c r="G7" s="60"/>
      <c r="H7" s="60"/>
      <c r="I7" s="131"/>
    </row>
    <row r="8" spans="1:9" x14ac:dyDescent="0.25">
      <c r="A8" s="130"/>
      <c r="B8" s="59"/>
      <c r="C8" s="60"/>
      <c r="D8" s="60"/>
      <c r="E8" s="60"/>
      <c r="F8" s="60"/>
      <c r="G8" s="60"/>
      <c r="H8" s="60"/>
      <c r="I8" s="131"/>
    </row>
    <row r="9" spans="1:9" x14ac:dyDescent="0.25">
      <c r="A9" s="130"/>
      <c r="B9" s="59"/>
      <c r="C9" s="60"/>
      <c r="D9" s="60"/>
      <c r="E9" s="60"/>
      <c r="F9" s="60"/>
      <c r="G9" s="60"/>
      <c r="H9" s="60"/>
      <c r="I9" s="131"/>
    </row>
    <row r="10" spans="1:9" x14ac:dyDescent="0.25">
      <c r="A10" s="130"/>
      <c r="B10" s="59"/>
      <c r="C10" s="60"/>
      <c r="D10" s="60"/>
      <c r="E10" s="60"/>
      <c r="F10" s="60"/>
      <c r="G10" s="60"/>
      <c r="H10" s="60"/>
      <c r="I10" s="131"/>
    </row>
    <row r="11" spans="1:9" x14ac:dyDescent="0.25">
      <c r="A11" s="130"/>
      <c r="B11" s="59"/>
      <c r="C11" s="60"/>
      <c r="D11" s="60"/>
      <c r="E11" s="60"/>
      <c r="F11" s="60"/>
      <c r="G11" s="60"/>
      <c r="H11" s="60"/>
      <c r="I11" s="131"/>
    </row>
    <row r="12" spans="1:9" x14ac:dyDescent="0.25">
      <c r="A12" s="130"/>
      <c r="B12" s="59"/>
      <c r="C12" s="60"/>
      <c r="D12" s="60"/>
      <c r="E12" s="60"/>
      <c r="F12" s="60"/>
      <c r="G12" s="60"/>
      <c r="H12" s="60"/>
      <c r="I12" s="131"/>
    </row>
    <row r="13" spans="1:9" x14ac:dyDescent="0.25">
      <c r="A13" s="130"/>
      <c r="B13" s="59"/>
      <c r="C13" s="60"/>
      <c r="D13" s="60"/>
      <c r="E13" s="60"/>
      <c r="F13" s="60"/>
      <c r="G13" s="60"/>
      <c r="H13" s="60"/>
      <c r="I13" s="131"/>
    </row>
    <row r="14" spans="1:9" x14ac:dyDescent="0.25">
      <c r="A14" s="130"/>
      <c r="B14" s="59"/>
      <c r="C14" s="60"/>
      <c r="D14" s="60"/>
      <c r="E14" s="60"/>
      <c r="F14" s="60"/>
      <c r="G14" s="60"/>
      <c r="H14" s="60"/>
      <c r="I14" s="131"/>
    </row>
    <row r="15" spans="1:9" x14ac:dyDescent="0.25">
      <c r="A15" s="130"/>
      <c r="B15" s="59"/>
      <c r="C15" s="60"/>
      <c r="D15" s="60"/>
      <c r="E15" s="60"/>
      <c r="F15" s="60"/>
      <c r="G15" s="60"/>
      <c r="H15" s="60"/>
      <c r="I15" s="131"/>
    </row>
    <row r="16" spans="1:9" x14ac:dyDescent="0.25">
      <c r="A16" s="130"/>
      <c r="B16" s="59"/>
      <c r="C16" s="60"/>
      <c r="D16" s="60"/>
      <c r="E16" s="60"/>
      <c r="F16" s="60"/>
      <c r="G16" s="60"/>
      <c r="H16" s="60"/>
      <c r="I16" s="131"/>
    </row>
    <row r="17" spans="1:9" x14ac:dyDescent="0.25">
      <c r="A17" s="130"/>
      <c r="B17" s="59"/>
      <c r="C17" s="60"/>
      <c r="D17" s="60"/>
      <c r="E17" s="60"/>
      <c r="F17" s="60"/>
      <c r="G17" s="60"/>
      <c r="H17" s="60"/>
      <c r="I17" s="131"/>
    </row>
    <row r="18" spans="1:9" x14ac:dyDescent="0.25">
      <c r="A18" s="130"/>
      <c r="B18" s="59"/>
      <c r="C18" s="60"/>
      <c r="D18" s="60"/>
      <c r="E18" s="60"/>
      <c r="F18" s="60"/>
      <c r="G18" s="60"/>
      <c r="H18" s="60"/>
      <c r="I18" s="131"/>
    </row>
    <row r="19" spans="1:9" x14ac:dyDescent="0.25">
      <c r="A19" s="130"/>
      <c r="B19" s="59"/>
      <c r="C19" s="60"/>
      <c r="D19" s="60"/>
      <c r="E19" s="60"/>
      <c r="F19" s="60"/>
      <c r="G19" s="60"/>
      <c r="H19" s="60"/>
      <c r="I19" s="131"/>
    </row>
    <row r="20" spans="1:9" x14ac:dyDescent="0.25">
      <c r="A20" s="122"/>
      <c r="B20" s="61"/>
      <c r="C20" s="62"/>
      <c r="D20" s="62"/>
      <c r="E20" s="62"/>
      <c r="F20" s="62"/>
      <c r="G20" s="62"/>
      <c r="H20" s="62"/>
      <c r="I20" s="132"/>
    </row>
    <row r="21" spans="1:9" ht="15.75" x14ac:dyDescent="0.25">
      <c r="A21" s="133" t="s">
        <v>68</v>
      </c>
      <c r="B21" s="52">
        <v>41470</v>
      </c>
      <c r="C21" s="53"/>
      <c r="D21" s="53"/>
      <c r="E21" s="53"/>
      <c r="F21" s="53"/>
      <c r="G21" s="53"/>
      <c r="H21" s="53"/>
      <c r="I21" s="134"/>
    </row>
    <row r="22" spans="1:9" ht="15.75" x14ac:dyDescent="0.25">
      <c r="A22" s="133" t="s">
        <v>69</v>
      </c>
      <c r="B22" s="52">
        <v>43420</v>
      </c>
      <c r="C22" s="53"/>
      <c r="D22" s="53"/>
      <c r="E22" s="53"/>
      <c r="F22" s="53"/>
      <c r="G22" s="53"/>
      <c r="H22" s="53"/>
      <c r="I22" s="134"/>
    </row>
    <row r="23" spans="1:9" ht="16.5" thickBot="1" x14ac:dyDescent="0.3">
      <c r="A23" s="135" t="s">
        <v>70</v>
      </c>
      <c r="B23" s="136">
        <v>43420</v>
      </c>
      <c r="C23" s="137"/>
      <c r="D23" s="137"/>
      <c r="E23" s="137"/>
      <c r="F23" s="137"/>
      <c r="G23" s="137"/>
      <c r="H23" s="137"/>
      <c r="I23" s="138"/>
    </row>
  </sheetData>
  <mergeCells count="10">
    <mergeCell ref="A1:A2"/>
    <mergeCell ref="A3:A4"/>
    <mergeCell ref="A6:A20"/>
    <mergeCell ref="B23:I23"/>
    <mergeCell ref="B1:I2"/>
    <mergeCell ref="B3:I4"/>
    <mergeCell ref="B5:I5"/>
    <mergeCell ref="B6:I20"/>
    <mergeCell ref="B21:I21"/>
    <mergeCell ref="B22:I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37"/>
  <sheetViews>
    <sheetView zoomScale="70" zoomScaleNormal="70" workbookViewId="0">
      <pane xSplit="1" topLeftCell="B1" activePane="topRight" state="frozen"/>
      <selection pane="topRight" activeCell="F19" sqref="F19"/>
    </sheetView>
  </sheetViews>
  <sheetFormatPr defaultRowHeight="15" x14ac:dyDescent="0.25"/>
  <cols>
    <col min="1" max="1" width="25.7109375" style="20" customWidth="1"/>
  </cols>
  <sheetData>
    <row r="1" spans="1:23" x14ac:dyDescent="0.25">
      <c r="A1" s="96" t="s">
        <v>73</v>
      </c>
      <c r="B1" s="97"/>
      <c r="C1" s="97"/>
      <c r="D1" s="97"/>
      <c r="E1" s="97"/>
      <c r="F1" s="97"/>
      <c r="G1" s="97"/>
      <c r="H1" s="97"/>
      <c r="I1" s="97"/>
      <c r="J1" s="97"/>
      <c r="K1" s="97"/>
      <c r="L1" s="97"/>
      <c r="M1" s="97"/>
      <c r="N1" s="97"/>
      <c r="O1" s="97"/>
      <c r="P1" s="97"/>
      <c r="Q1" s="97"/>
      <c r="R1" s="97"/>
      <c r="S1" s="97"/>
      <c r="T1" s="97"/>
      <c r="U1" s="97"/>
      <c r="V1" s="97"/>
      <c r="W1" s="98"/>
    </row>
    <row r="2" spans="1:23" x14ac:dyDescent="0.25">
      <c r="A2" s="89" t="s">
        <v>0</v>
      </c>
      <c r="B2" s="90" t="s">
        <v>40</v>
      </c>
      <c r="C2" s="90" t="s">
        <v>41</v>
      </c>
      <c r="D2" s="90" t="s">
        <v>42</v>
      </c>
      <c r="E2" s="90" t="s">
        <v>43</v>
      </c>
      <c r="F2" s="90" t="s">
        <v>44</v>
      </c>
      <c r="G2" s="90" t="s">
        <v>45</v>
      </c>
      <c r="H2" s="91" t="s">
        <v>46</v>
      </c>
      <c r="I2" s="91" t="s">
        <v>47</v>
      </c>
      <c r="J2" s="91" t="s">
        <v>48</v>
      </c>
      <c r="K2" s="91" t="s">
        <v>49</v>
      </c>
      <c r="L2" s="91" t="s">
        <v>50</v>
      </c>
      <c r="M2" s="92" t="s">
        <v>51</v>
      </c>
      <c r="N2" s="93" t="s">
        <v>52</v>
      </c>
      <c r="O2" s="91" t="s">
        <v>53</v>
      </c>
      <c r="P2" s="91" t="s">
        <v>1</v>
      </c>
      <c r="Q2" s="91" t="s">
        <v>2</v>
      </c>
      <c r="R2" s="94" t="s">
        <v>3</v>
      </c>
      <c r="S2" s="91" t="s">
        <v>4</v>
      </c>
      <c r="T2" s="91" t="s">
        <v>5</v>
      </c>
      <c r="U2" s="91" t="s">
        <v>6</v>
      </c>
      <c r="V2" s="91" t="s">
        <v>7</v>
      </c>
      <c r="W2" s="95" t="s">
        <v>8</v>
      </c>
    </row>
    <row r="3" spans="1:23" x14ac:dyDescent="0.25">
      <c r="A3" s="67" t="s">
        <v>9</v>
      </c>
      <c r="B3" s="1">
        <v>20</v>
      </c>
      <c r="C3" s="1">
        <v>24.26</v>
      </c>
      <c r="D3" s="1">
        <v>24.26</v>
      </c>
      <c r="E3" s="1">
        <v>25.05</v>
      </c>
      <c r="F3" s="3">
        <v>23.92</v>
      </c>
      <c r="G3" s="3">
        <v>27.61</v>
      </c>
      <c r="H3" s="1">
        <v>25.39</v>
      </c>
      <c r="I3" s="1">
        <v>36.79</v>
      </c>
      <c r="J3" s="1">
        <v>45.75</v>
      </c>
      <c r="K3" s="1">
        <v>45.87</v>
      </c>
      <c r="L3" s="1">
        <v>42.81</v>
      </c>
      <c r="M3" s="5">
        <v>37.5</v>
      </c>
      <c r="N3" s="8">
        <v>37.5</v>
      </c>
      <c r="O3" s="1">
        <v>37.68</v>
      </c>
      <c r="P3" s="1">
        <v>41.43</v>
      </c>
      <c r="Q3" s="10">
        <v>42.18</v>
      </c>
      <c r="R3" s="12">
        <v>38</v>
      </c>
      <c r="S3" s="15">
        <v>36.9</v>
      </c>
      <c r="T3" s="17">
        <v>35.73689416419387</v>
      </c>
      <c r="U3" s="17">
        <v>36.130000000000003</v>
      </c>
      <c r="V3" s="19">
        <v>36.130000000000003</v>
      </c>
      <c r="W3" s="68">
        <v>34.75</v>
      </c>
    </row>
    <row r="4" spans="1:23" x14ac:dyDescent="0.25">
      <c r="A4" s="69" t="s">
        <v>10</v>
      </c>
      <c r="B4" s="2">
        <v>24.8</v>
      </c>
      <c r="C4" s="2">
        <v>31.45</v>
      </c>
      <c r="D4" s="2">
        <v>31.45</v>
      </c>
      <c r="E4" s="2">
        <v>34.68</v>
      </c>
      <c r="F4" s="4">
        <v>40.07</v>
      </c>
      <c r="G4" s="4">
        <v>39.25</v>
      </c>
      <c r="H4" s="2">
        <v>41.82</v>
      </c>
      <c r="I4" s="2">
        <v>49.79</v>
      </c>
      <c r="J4" s="2">
        <v>49.79</v>
      </c>
      <c r="K4" s="2">
        <v>49.6</v>
      </c>
      <c r="L4" s="2">
        <v>50.08</v>
      </c>
      <c r="M4" s="6">
        <v>48.17</v>
      </c>
      <c r="N4" s="9">
        <v>57.02</v>
      </c>
      <c r="O4" s="2">
        <v>55.93</v>
      </c>
      <c r="P4" s="2">
        <v>55.93</v>
      </c>
      <c r="Q4" s="11">
        <v>57.04</v>
      </c>
      <c r="R4" s="13">
        <v>65.430000000000007</v>
      </c>
      <c r="S4" s="16">
        <v>68.55</v>
      </c>
      <c r="T4" s="18">
        <v>68.55</v>
      </c>
      <c r="U4" s="18">
        <v>68.55</v>
      </c>
      <c r="V4" s="14">
        <v>68.55</v>
      </c>
      <c r="W4" s="70">
        <v>72.959999999999994</v>
      </c>
    </row>
    <row r="5" spans="1:23" x14ac:dyDescent="0.25">
      <c r="A5" s="69" t="s">
        <v>11</v>
      </c>
      <c r="B5" s="2">
        <v>22.44</v>
      </c>
      <c r="C5" s="2">
        <v>20.309999999999999</v>
      </c>
      <c r="D5" s="2">
        <v>22.43</v>
      </c>
      <c r="E5" s="2">
        <v>22.43</v>
      </c>
      <c r="F5" s="4">
        <v>25.57</v>
      </c>
      <c r="G5" s="4">
        <v>25.57</v>
      </c>
      <c r="H5" s="2">
        <v>28</v>
      </c>
      <c r="I5" s="2">
        <v>28.12</v>
      </c>
      <c r="J5" s="2">
        <v>32.04</v>
      </c>
      <c r="K5" s="2">
        <v>34.799999999999997</v>
      </c>
      <c r="L5" s="2">
        <v>34.799999999999997</v>
      </c>
      <c r="M5" s="6"/>
      <c r="N5" s="9"/>
      <c r="O5" s="2">
        <v>36.61</v>
      </c>
      <c r="P5" s="2">
        <v>36.130000000000003</v>
      </c>
      <c r="Q5" s="11">
        <v>24.58</v>
      </c>
      <c r="R5" s="13">
        <v>29.1</v>
      </c>
      <c r="S5" s="16">
        <v>33.25</v>
      </c>
      <c r="T5" s="18">
        <v>33.251942286348502</v>
      </c>
      <c r="U5" s="18">
        <v>29.96</v>
      </c>
      <c r="V5" s="14">
        <v>29.27</v>
      </c>
      <c r="W5" s="70">
        <v>29.27</v>
      </c>
    </row>
    <row r="6" spans="1:23" s="63" customFormat="1" x14ac:dyDescent="0.25">
      <c r="A6" s="71" t="s">
        <v>12</v>
      </c>
      <c r="B6" s="21">
        <v>29.4</v>
      </c>
      <c r="C6" s="21">
        <v>32.979999999999997</v>
      </c>
      <c r="D6" s="21">
        <v>36.450000000000003</v>
      </c>
      <c r="E6" s="21">
        <v>36</v>
      </c>
      <c r="F6" s="22">
        <v>36</v>
      </c>
      <c r="G6" s="22">
        <v>42.97</v>
      </c>
      <c r="H6" s="21">
        <v>45.94</v>
      </c>
      <c r="I6" s="21">
        <v>51.98</v>
      </c>
      <c r="J6" s="21">
        <v>52.84</v>
      </c>
      <c r="K6" s="21">
        <v>52.84</v>
      </c>
      <c r="L6" s="21">
        <v>53.62</v>
      </c>
      <c r="M6" s="23">
        <v>50.67</v>
      </c>
      <c r="N6" s="21">
        <v>50.67</v>
      </c>
      <c r="O6" s="21">
        <v>50.67</v>
      </c>
      <c r="P6" s="21">
        <v>52.54</v>
      </c>
      <c r="Q6" s="24">
        <v>54.62</v>
      </c>
      <c r="R6" s="25">
        <v>63</v>
      </c>
      <c r="S6" s="26">
        <v>64.25</v>
      </c>
      <c r="T6" s="27">
        <v>64.25</v>
      </c>
      <c r="U6" s="27">
        <v>64.25</v>
      </c>
      <c r="V6" s="28">
        <v>68.37</v>
      </c>
      <c r="W6" s="72">
        <v>71.900000000000006</v>
      </c>
    </row>
    <row r="7" spans="1:23" x14ac:dyDescent="0.25">
      <c r="A7" s="69" t="s">
        <v>13</v>
      </c>
      <c r="B7" s="2">
        <v>21.43</v>
      </c>
      <c r="C7" s="2">
        <v>25.13</v>
      </c>
      <c r="D7" s="2">
        <v>26.89</v>
      </c>
      <c r="E7" s="2">
        <v>36.340000000000003</v>
      </c>
      <c r="F7" s="4">
        <v>30.51</v>
      </c>
      <c r="G7" s="4">
        <v>31.59</v>
      </c>
      <c r="H7" s="2">
        <v>32.28</v>
      </c>
      <c r="I7" s="2">
        <v>39.75</v>
      </c>
      <c r="J7" s="2">
        <v>39.75</v>
      </c>
      <c r="K7" s="2">
        <v>41.41</v>
      </c>
      <c r="L7" s="2">
        <v>40.090000000000003</v>
      </c>
      <c r="M7" s="6">
        <v>38.520000000000003</v>
      </c>
      <c r="N7" s="9">
        <v>40.15</v>
      </c>
      <c r="O7" s="2">
        <v>42.15</v>
      </c>
      <c r="P7" s="2">
        <v>42.52</v>
      </c>
      <c r="Q7" s="11">
        <v>50.02</v>
      </c>
      <c r="R7" s="13">
        <v>56.1</v>
      </c>
      <c r="S7" s="16">
        <v>55.95</v>
      </c>
      <c r="T7" s="18">
        <v>55.974304068522486</v>
      </c>
      <c r="U7" s="18">
        <v>52.28</v>
      </c>
      <c r="V7" s="14">
        <v>48.62</v>
      </c>
      <c r="W7" s="70">
        <v>47.15</v>
      </c>
    </row>
    <row r="8" spans="1:23" x14ac:dyDescent="0.25">
      <c r="A8" s="69" t="s">
        <v>14</v>
      </c>
      <c r="B8" s="2">
        <v>19.38</v>
      </c>
      <c r="C8" s="2">
        <v>22.3</v>
      </c>
      <c r="D8" s="2">
        <v>22.3</v>
      </c>
      <c r="E8" s="2">
        <v>25.16</v>
      </c>
      <c r="F8" s="4">
        <v>28.69</v>
      </c>
      <c r="G8" s="4">
        <v>28.78</v>
      </c>
      <c r="H8" s="2">
        <v>32.619999999999997</v>
      </c>
      <c r="I8" s="2">
        <v>34.840000000000003</v>
      </c>
      <c r="J8" s="2">
        <v>40.76</v>
      </c>
      <c r="K8" s="2">
        <v>37.479999999999997</v>
      </c>
      <c r="L8" s="2">
        <v>58.27</v>
      </c>
      <c r="M8" s="6">
        <v>50.33</v>
      </c>
      <c r="N8" s="9">
        <v>53.07</v>
      </c>
      <c r="O8" s="2">
        <v>53.6</v>
      </c>
      <c r="P8" s="2">
        <v>53.6</v>
      </c>
      <c r="Q8" s="11">
        <v>54.24</v>
      </c>
      <c r="R8" s="13">
        <v>60.56</v>
      </c>
      <c r="S8" s="16">
        <v>62.1</v>
      </c>
      <c r="T8" s="18">
        <v>51.510416666666671</v>
      </c>
      <c r="U8" s="18">
        <v>49.45</v>
      </c>
      <c r="V8" s="14">
        <v>49.45</v>
      </c>
      <c r="W8" s="70">
        <v>51.8</v>
      </c>
    </row>
    <row r="9" spans="1:23" x14ac:dyDescent="0.25">
      <c r="A9" s="69" t="s">
        <v>15</v>
      </c>
      <c r="B9" s="2">
        <v>17.43</v>
      </c>
      <c r="C9" s="2">
        <v>17.7</v>
      </c>
      <c r="D9" s="2">
        <v>21.14</v>
      </c>
      <c r="E9" s="2">
        <v>21.14</v>
      </c>
      <c r="F9" s="4">
        <v>26.11</v>
      </c>
      <c r="G9" s="4">
        <v>28.56</v>
      </c>
      <c r="H9" s="2">
        <v>23.69</v>
      </c>
      <c r="I9" s="2">
        <v>30.53</v>
      </c>
      <c r="J9" s="2">
        <v>38.340000000000003</v>
      </c>
      <c r="K9" s="2">
        <v>37.11</v>
      </c>
      <c r="L9" s="2">
        <v>38.11</v>
      </c>
      <c r="M9" s="6">
        <v>32.770000000000003</v>
      </c>
      <c r="N9" s="9">
        <v>32.770000000000003</v>
      </c>
      <c r="O9" s="2">
        <v>35.5</v>
      </c>
      <c r="P9" s="2">
        <v>36.979999999999997</v>
      </c>
      <c r="Q9" s="11">
        <v>42.72</v>
      </c>
      <c r="R9" s="13">
        <v>44.29</v>
      </c>
      <c r="S9" s="16">
        <v>47.3</v>
      </c>
      <c r="T9" s="18">
        <v>47.3</v>
      </c>
      <c r="U9" s="18">
        <v>47.3</v>
      </c>
      <c r="V9" s="14">
        <v>47.3</v>
      </c>
      <c r="W9" s="70">
        <v>54.23</v>
      </c>
    </row>
    <row r="10" spans="1:23" x14ac:dyDescent="0.25">
      <c r="A10" s="69" t="s">
        <v>16</v>
      </c>
      <c r="B10" s="2">
        <v>27.07</v>
      </c>
      <c r="C10" s="2">
        <v>29.41</v>
      </c>
      <c r="D10" s="2">
        <v>29.41</v>
      </c>
      <c r="E10" s="2">
        <v>29.41</v>
      </c>
      <c r="F10" s="4">
        <v>31.31</v>
      </c>
      <c r="G10" s="4">
        <v>34.049999999999997</v>
      </c>
      <c r="H10" s="2">
        <v>37.74</v>
      </c>
      <c r="I10" s="2">
        <v>33.32</v>
      </c>
      <c r="J10" s="2">
        <v>40.04</v>
      </c>
      <c r="K10" s="2">
        <v>40.04</v>
      </c>
      <c r="L10" s="2">
        <v>31.9</v>
      </c>
      <c r="M10" s="6">
        <v>30.6</v>
      </c>
      <c r="N10" s="9">
        <v>33.6</v>
      </c>
      <c r="O10" s="2">
        <v>36.75</v>
      </c>
      <c r="P10" s="2">
        <v>36.75</v>
      </c>
      <c r="Q10" s="11">
        <v>46.23</v>
      </c>
      <c r="R10" s="13">
        <v>47.5</v>
      </c>
      <c r="S10" s="16">
        <v>47.5</v>
      </c>
      <c r="T10" s="18">
        <v>47.511111111111106</v>
      </c>
      <c r="U10" s="18">
        <v>42.76</v>
      </c>
      <c r="V10" s="14">
        <v>41.26</v>
      </c>
      <c r="W10" s="70">
        <v>40.1</v>
      </c>
    </row>
    <row r="11" spans="1:23" x14ac:dyDescent="0.25">
      <c r="A11" s="69" t="s">
        <v>17</v>
      </c>
      <c r="B11" s="2">
        <v>22.25</v>
      </c>
      <c r="C11" s="2">
        <v>24.75</v>
      </c>
      <c r="D11" s="2">
        <v>26.74</v>
      </c>
      <c r="E11" s="2">
        <v>29.27</v>
      </c>
      <c r="F11" s="4">
        <v>32.18</v>
      </c>
      <c r="G11" s="4">
        <v>31.77</v>
      </c>
      <c r="H11" s="2">
        <v>32.340000000000003</v>
      </c>
      <c r="I11" s="2">
        <v>36.79</v>
      </c>
      <c r="J11" s="2">
        <v>48.1</v>
      </c>
      <c r="K11" s="2">
        <v>42.54</v>
      </c>
      <c r="L11" s="2">
        <v>42.07</v>
      </c>
      <c r="M11" s="6">
        <v>26.38</v>
      </c>
      <c r="N11" s="9">
        <v>26.38</v>
      </c>
      <c r="O11" s="2">
        <v>27.69</v>
      </c>
      <c r="P11" s="2">
        <v>23.82</v>
      </c>
      <c r="Q11" s="11">
        <v>26.63</v>
      </c>
      <c r="R11" s="13">
        <v>31.13</v>
      </c>
      <c r="S11" s="16">
        <v>39</v>
      </c>
      <c r="T11" s="18">
        <v>37.505494505494504</v>
      </c>
      <c r="U11" s="18">
        <v>34.130000000000003</v>
      </c>
      <c r="V11" s="14">
        <v>34.130000000000003</v>
      </c>
      <c r="W11" s="70">
        <v>35.700000000000003</v>
      </c>
    </row>
    <row r="12" spans="1:23" x14ac:dyDescent="0.25">
      <c r="A12" s="69" t="s">
        <v>18</v>
      </c>
      <c r="B12" s="2">
        <v>22.71</v>
      </c>
      <c r="C12" s="2">
        <v>25.12</v>
      </c>
      <c r="D12" s="2">
        <v>27.36</v>
      </c>
      <c r="E12" s="2">
        <v>36.549999999999997</v>
      </c>
      <c r="F12" s="4">
        <v>42.24</v>
      </c>
      <c r="G12" s="4">
        <v>41.92</v>
      </c>
      <c r="H12" s="2">
        <v>46.5</v>
      </c>
      <c r="I12" s="2">
        <v>58.18</v>
      </c>
      <c r="J12" s="2">
        <v>62.63</v>
      </c>
      <c r="K12" s="2">
        <v>66.39</v>
      </c>
      <c r="L12" s="2">
        <v>65.45</v>
      </c>
      <c r="M12" s="6">
        <v>54.21</v>
      </c>
      <c r="N12" s="9">
        <v>59.05</v>
      </c>
      <c r="O12" s="2">
        <v>55.22</v>
      </c>
      <c r="P12" s="2">
        <v>55.59</v>
      </c>
      <c r="Q12" s="11">
        <v>38.64</v>
      </c>
      <c r="R12" s="13">
        <v>41.98</v>
      </c>
      <c r="S12" s="16">
        <v>43.4</v>
      </c>
      <c r="T12" s="18">
        <v>42.867494824016561</v>
      </c>
      <c r="U12" s="18">
        <v>41.41</v>
      </c>
      <c r="V12" s="14">
        <v>41</v>
      </c>
      <c r="W12" s="70">
        <v>45.65</v>
      </c>
    </row>
    <row r="13" spans="1:23" x14ac:dyDescent="0.25">
      <c r="A13" s="69" t="s">
        <v>19</v>
      </c>
      <c r="B13" s="2">
        <v>19.5</v>
      </c>
      <c r="C13" s="2">
        <v>19.38</v>
      </c>
      <c r="D13" s="2">
        <v>20.71</v>
      </c>
      <c r="E13" s="2">
        <v>27.82</v>
      </c>
      <c r="F13" s="4">
        <v>31.79</v>
      </c>
      <c r="G13" s="4">
        <v>36.29</v>
      </c>
      <c r="H13" s="2">
        <v>39.25</v>
      </c>
      <c r="I13" s="2">
        <v>43.36</v>
      </c>
      <c r="J13" s="2">
        <v>48.39</v>
      </c>
      <c r="K13" s="2">
        <v>53.05</v>
      </c>
      <c r="L13" s="2">
        <v>52.19</v>
      </c>
      <c r="M13" s="6">
        <v>42.33</v>
      </c>
      <c r="N13" s="9">
        <v>42.33</v>
      </c>
      <c r="O13" s="2">
        <v>42.82</v>
      </c>
      <c r="P13" s="2">
        <v>45.79</v>
      </c>
      <c r="Q13" s="11">
        <v>42.39</v>
      </c>
      <c r="R13" s="13">
        <v>42.39</v>
      </c>
      <c r="S13" s="16">
        <v>41.09</v>
      </c>
      <c r="T13" s="18">
        <v>30.030927835051546</v>
      </c>
      <c r="U13" s="18">
        <v>29.13</v>
      </c>
      <c r="V13" s="14">
        <v>30.59</v>
      </c>
      <c r="W13" s="70">
        <v>31.62</v>
      </c>
    </row>
    <row r="14" spans="1:23" x14ac:dyDescent="0.25">
      <c r="A14" s="69" t="s">
        <v>20</v>
      </c>
      <c r="B14" s="2">
        <v>20.399999999999999</v>
      </c>
      <c r="C14" s="2">
        <v>22.86</v>
      </c>
      <c r="D14" s="2">
        <v>22.45</v>
      </c>
      <c r="E14" s="2">
        <v>25.5</v>
      </c>
      <c r="F14" s="4">
        <v>26.03</v>
      </c>
      <c r="G14" s="4">
        <v>24.81</v>
      </c>
      <c r="H14" s="2">
        <v>26.74</v>
      </c>
      <c r="I14" s="2">
        <v>31.75</v>
      </c>
      <c r="J14" s="2">
        <v>43.89</v>
      </c>
      <c r="K14" s="2">
        <v>44.81</v>
      </c>
      <c r="L14" s="2">
        <v>42.96</v>
      </c>
      <c r="M14" s="6">
        <v>40.18</v>
      </c>
      <c r="N14" s="9">
        <v>43.4</v>
      </c>
      <c r="O14" s="2">
        <v>43.4</v>
      </c>
      <c r="P14" s="2">
        <v>46.38</v>
      </c>
      <c r="Q14" s="11">
        <v>52.49</v>
      </c>
      <c r="R14" s="13">
        <v>57</v>
      </c>
      <c r="S14" s="16">
        <v>54.5</v>
      </c>
      <c r="T14" s="18">
        <v>53.5031185031185</v>
      </c>
      <c r="U14" s="18">
        <v>51.47</v>
      </c>
      <c r="V14" s="14">
        <v>51.47</v>
      </c>
      <c r="W14" s="70">
        <v>63.1</v>
      </c>
    </row>
    <row r="15" spans="1:23" x14ac:dyDescent="0.25">
      <c r="A15" s="69" t="s">
        <v>21</v>
      </c>
      <c r="B15" s="2">
        <v>47.11</v>
      </c>
      <c r="C15" s="2">
        <v>32.28</v>
      </c>
      <c r="D15" s="2">
        <v>32.840000000000003</v>
      </c>
      <c r="E15" s="2">
        <v>32.840000000000003</v>
      </c>
      <c r="F15" s="4">
        <v>33.43</v>
      </c>
      <c r="G15" s="4">
        <v>38.39</v>
      </c>
      <c r="H15" s="2">
        <v>41.65</v>
      </c>
      <c r="I15" s="2">
        <v>51.11</v>
      </c>
      <c r="J15" s="2">
        <v>81.89</v>
      </c>
      <c r="K15" s="2">
        <v>87.69</v>
      </c>
      <c r="L15" s="2">
        <v>89.51</v>
      </c>
      <c r="M15" s="6">
        <v>71.06</v>
      </c>
      <c r="N15" s="9">
        <v>75.400000000000006</v>
      </c>
      <c r="O15" s="2">
        <v>77.66</v>
      </c>
      <c r="P15" s="2">
        <v>79.209999999999994</v>
      </c>
      <c r="Q15" s="11">
        <v>85.38</v>
      </c>
      <c r="R15" s="13">
        <v>89.24</v>
      </c>
      <c r="S15" s="16">
        <v>93.25</v>
      </c>
      <c r="T15" s="18">
        <v>93.290891283055842</v>
      </c>
      <c r="U15" s="18">
        <v>95.25</v>
      </c>
      <c r="V15" s="14">
        <v>99.25</v>
      </c>
      <c r="W15" s="70">
        <v>100.25</v>
      </c>
    </row>
    <row r="16" spans="1:23" x14ac:dyDescent="0.25">
      <c r="A16" s="69" t="s">
        <v>22</v>
      </c>
      <c r="B16" s="2"/>
      <c r="C16" s="2"/>
      <c r="D16" s="2"/>
      <c r="E16" s="2"/>
      <c r="F16" s="4"/>
      <c r="G16" s="4"/>
      <c r="H16" s="2"/>
      <c r="I16" s="2"/>
      <c r="J16" s="2"/>
      <c r="K16" s="2"/>
      <c r="L16" s="2">
        <v>47.25</v>
      </c>
      <c r="M16" s="6">
        <v>35.69</v>
      </c>
      <c r="N16" s="9">
        <v>38.22</v>
      </c>
      <c r="O16" s="2">
        <v>41</v>
      </c>
      <c r="P16" s="2">
        <v>35.29</v>
      </c>
      <c r="Q16" s="11">
        <v>35.49</v>
      </c>
      <c r="R16" s="13">
        <v>36.82</v>
      </c>
      <c r="S16" s="16">
        <v>24.11</v>
      </c>
      <c r="T16" s="18">
        <v>24.120707596253904</v>
      </c>
      <c r="U16" s="18">
        <v>23.18</v>
      </c>
      <c r="V16" s="14">
        <v>22.95</v>
      </c>
      <c r="W16" s="70">
        <v>29.49</v>
      </c>
    </row>
    <row r="17" spans="1:23" x14ac:dyDescent="0.25">
      <c r="A17" s="69" t="s">
        <v>23</v>
      </c>
      <c r="B17" s="2">
        <v>18.25</v>
      </c>
      <c r="C17" s="2">
        <v>21.2</v>
      </c>
      <c r="D17" s="2">
        <v>24.62</v>
      </c>
      <c r="E17" s="2">
        <v>24.62</v>
      </c>
      <c r="F17" s="4">
        <v>30.04</v>
      </c>
      <c r="G17" s="4">
        <v>34.659999999999997</v>
      </c>
      <c r="H17" s="2">
        <v>36.46</v>
      </c>
      <c r="I17" s="2">
        <v>36.549999999999997</v>
      </c>
      <c r="J17" s="2">
        <v>46.57</v>
      </c>
      <c r="K17" s="2">
        <v>58.07</v>
      </c>
      <c r="L17" s="2">
        <v>59.98</v>
      </c>
      <c r="M17" s="6">
        <v>51.37</v>
      </c>
      <c r="N17" s="9">
        <v>46.25</v>
      </c>
      <c r="O17" s="2">
        <v>46.25</v>
      </c>
      <c r="P17" s="2">
        <v>50.87</v>
      </c>
      <c r="Q17" s="11">
        <v>56.55</v>
      </c>
      <c r="R17" s="13">
        <v>58.55</v>
      </c>
      <c r="S17" s="16">
        <v>58.55</v>
      </c>
      <c r="T17" s="18">
        <v>58.567279767666996</v>
      </c>
      <c r="U17" s="18">
        <v>60.5</v>
      </c>
      <c r="V17" s="14">
        <v>67</v>
      </c>
      <c r="W17" s="70">
        <v>72.5</v>
      </c>
    </row>
    <row r="18" spans="1:23" x14ac:dyDescent="0.25">
      <c r="A18" s="69" t="s">
        <v>24</v>
      </c>
      <c r="B18" s="2">
        <v>18.14</v>
      </c>
      <c r="C18" s="2">
        <v>19.77</v>
      </c>
      <c r="D18" s="2">
        <v>21.59</v>
      </c>
      <c r="E18" s="2">
        <v>22.56</v>
      </c>
      <c r="F18" s="4">
        <v>24.87</v>
      </c>
      <c r="G18" s="4">
        <v>26.67</v>
      </c>
      <c r="H18" s="2">
        <v>29.65</v>
      </c>
      <c r="I18" s="2">
        <v>29.06</v>
      </c>
      <c r="J18" s="2">
        <v>30.83</v>
      </c>
      <c r="K18" s="2">
        <v>33.159999999999997</v>
      </c>
      <c r="L18" s="2">
        <v>36.32</v>
      </c>
      <c r="M18" s="6">
        <v>39.130000000000003</v>
      </c>
      <c r="N18" s="9">
        <v>39.130000000000003</v>
      </c>
      <c r="O18" s="2">
        <v>39.71</v>
      </c>
      <c r="P18" s="2">
        <v>42.78</v>
      </c>
      <c r="Q18" s="11">
        <v>46.03</v>
      </c>
      <c r="R18" s="13">
        <v>47.64</v>
      </c>
      <c r="S18" s="16">
        <v>47.86</v>
      </c>
      <c r="T18" s="18">
        <v>47.866805411030178</v>
      </c>
      <c r="U18" s="18">
        <v>46</v>
      </c>
      <c r="V18" s="14">
        <v>46</v>
      </c>
      <c r="W18" s="70">
        <v>48.71</v>
      </c>
    </row>
    <row r="19" spans="1:23" x14ac:dyDescent="0.25">
      <c r="A19" s="69" t="s">
        <v>25</v>
      </c>
      <c r="B19" s="2">
        <v>17.559999999999999</v>
      </c>
      <c r="C19" s="2">
        <v>20.74</v>
      </c>
      <c r="D19" s="2">
        <v>20.74</v>
      </c>
      <c r="E19" s="2">
        <v>27.58</v>
      </c>
      <c r="F19" s="4">
        <v>26.15</v>
      </c>
      <c r="G19" s="4">
        <v>27.38</v>
      </c>
      <c r="H19" s="2">
        <v>30.1</v>
      </c>
      <c r="I19" s="2">
        <v>38.61</v>
      </c>
      <c r="J19" s="2">
        <v>39.08</v>
      </c>
      <c r="K19" s="2">
        <v>38.93</v>
      </c>
      <c r="L19" s="2">
        <v>39.31</v>
      </c>
      <c r="M19" s="6">
        <v>36.65</v>
      </c>
      <c r="N19" s="9">
        <v>37.01</v>
      </c>
      <c r="O19" s="2">
        <v>38.15</v>
      </c>
      <c r="P19" s="2">
        <v>40.6</v>
      </c>
      <c r="Q19" s="11">
        <v>40.26</v>
      </c>
      <c r="R19" s="13">
        <v>39.369999999999997</v>
      </c>
      <c r="S19" s="16">
        <v>36.26</v>
      </c>
      <c r="T19" s="18">
        <v>34.501642935377873</v>
      </c>
      <c r="U19" s="18">
        <v>31.5</v>
      </c>
      <c r="V19" s="14">
        <v>31.5</v>
      </c>
      <c r="W19" s="70">
        <v>34.799999999999997</v>
      </c>
    </row>
    <row r="20" spans="1:23" x14ac:dyDescent="0.25">
      <c r="A20" s="69" t="s">
        <v>26</v>
      </c>
      <c r="B20" s="2">
        <v>21.5</v>
      </c>
      <c r="C20" s="2">
        <v>24.67</v>
      </c>
      <c r="D20" s="2">
        <v>29.62</v>
      </c>
      <c r="E20" s="2">
        <v>32.06</v>
      </c>
      <c r="F20" s="4">
        <v>32.950000000000003</v>
      </c>
      <c r="G20" s="4">
        <v>34.090000000000003</v>
      </c>
      <c r="H20" s="2">
        <v>41.62</v>
      </c>
      <c r="I20" s="2">
        <v>49.24</v>
      </c>
      <c r="J20" s="2">
        <v>59.22</v>
      </c>
      <c r="K20" s="2">
        <v>57.14</v>
      </c>
      <c r="L20" s="2">
        <v>50.8</v>
      </c>
      <c r="M20" s="6">
        <v>54.36</v>
      </c>
      <c r="N20" s="9">
        <v>54.36</v>
      </c>
      <c r="O20" s="2">
        <v>55.44</v>
      </c>
      <c r="P20" s="2">
        <v>55.44</v>
      </c>
      <c r="Q20" s="11">
        <v>60.98</v>
      </c>
      <c r="R20" s="13">
        <v>60.98</v>
      </c>
      <c r="S20" s="16">
        <v>54.98</v>
      </c>
      <c r="T20" s="18">
        <v>44.505494505494504</v>
      </c>
      <c r="U20" s="18">
        <v>40.5</v>
      </c>
      <c r="V20" s="14">
        <v>37.06</v>
      </c>
      <c r="W20" s="70"/>
    </row>
    <row r="21" spans="1:23" x14ac:dyDescent="0.25">
      <c r="A21" s="73" t="s">
        <v>27</v>
      </c>
      <c r="B21" s="2"/>
      <c r="C21" s="2"/>
      <c r="D21" s="2"/>
      <c r="E21" s="2"/>
      <c r="F21" s="4"/>
      <c r="G21" s="4"/>
      <c r="H21" s="2"/>
      <c r="I21" s="2"/>
      <c r="J21" s="2"/>
      <c r="K21" s="2"/>
      <c r="L21" s="2"/>
      <c r="M21" s="6">
        <v>37.99</v>
      </c>
      <c r="N21" s="9">
        <v>33.35</v>
      </c>
      <c r="O21" s="2">
        <v>31</v>
      </c>
      <c r="P21" s="2">
        <v>28.61</v>
      </c>
      <c r="Q21" s="11">
        <v>29.1</v>
      </c>
      <c r="R21" s="13">
        <v>24.58</v>
      </c>
      <c r="S21" s="16">
        <v>25.17</v>
      </c>
      <c r="T21" s="18">
        <v>29.26</v>
      </c>
      <c r="U21" s="18">
        <v>29.26</v>
      </c>
      <c r="V21" s="14">
        <v>30.49</v>
      </c>
      <c r="W21" s="70">
        <v>29.85</v>
      </c>
    </row>
    <row r="22" spans="1:23" x14ac:dyDescent="0.25">
      <c r="A22" s="69" t="s">
        <v>28</v>
      </c>
      <c r="B22" s="2">
        <v>30.5</v>
      </c>
      <c r="C22" s="2">
        <v>36.14</v>
      </c>
      <c r="D22" s="2">
        <v>39.659999999999997</v>
      </c>
      <c r="E22" s="2">
        <v>43.9</v>
      </c>
      <c r="F22" s="4">
        <v>40.159999999999997</v>
      </c>
      <c r="G22" s="4">
        <v>42.14</v>
      </c>
      <c r="H22" s="2">
        <v>47.5</v>
      </c>
      <c r="I22" s="2">
        <v>79.34</v>
      </c>
      <c r="J22" s="2">
        <v>86.82</v>
      </c>
      <c r="K22" s="2">
        <v>91.15</v>
      </c>
      <c r="L22" s="2">
        <v>89.8</v>
      </c>
      <c r="M22" s="6">
        <v>64.099999999999994</v>
      </c>
      <c r="N22" s="9">
        <v>64.099999999999994</v>
      </c>
      <c r="O22" s="2">
        <v>70.510000000000005</v>
      </c>
      <c r="P22" s="2">
        <v>70.510000000000005</v>
      </c>
      <c r="Q22" s="11">
        <v>70.510000000000005</v>
      </c>
      <c r="R22" s="13">
        <v>70.510000000000005</v>
      </c>
      <c r="S22" s="16">
        <v>70.510000000000005</v>
      </c>
      <c r="T22" s="18">
        <v>88.66</v>
      </c>
      <c r="U22" s="18">
        <v>88.66</v>
      </c>
      <c r="V22" s="14">
        <v>117.47</v>
      </c>
      <c r="W22" s="70">
        <v>123.22</v>
      </c>
    </row>
    <row r="23" spans="1:23" x14ac:dyDescent="0.25">
      <c r="A23" s="69" t="s">
        <v>54</v>
      </c>
      <c r="B23" s="2"/>
      <c r="C23" s="2"/>
      <c r="D23" s="2"/>
      <c r="E23" s="2"/>
      <c r="F23" s="4"/>
      <c r="G23" s="4"/>
      <c r="H23" s="2"/>
      <c r="I23" s="2"/>
      <c r="J23" s="2"/>
      <c r="K23" s="2"/>
      <c r="L23" s="2"/>
      <c r="M23" s="6"/>
      <c r="N23" s="9"/>
      <c r="O23" s="2"/>
      <c r="P23" s="2"/>
      <c r="Q23" s="11"/>
      <c r="R23" s="13"/>
      <c r="S23" s="16">
        <v>36.35</v>
      </c>
      <c r="T23" s="18">
        <v>47.120901639344268</v>
      </c>
      <c r="U23" s="18">
        <v>45.99</v>
      </c>
      <c r="V23" s="14">
        <v>47.15</v>
      </c>
      <c r="W23" s="70">
        <v>47.15</v>
      </c>
    </row>
    <row r="24" spans="1:23" x14ac:dyDescent="0.25">
      <c r="A24" s="69" t="s">
        <v>29</v>
      </c>
      <c r="B24" s="2">
        <v>15</v>
      </c>
      <c r="C24" s="2">
        <v>27.08</v>
      </c>
      <c r="D24" s="2">
        <v>31.28</v>
      </c>
      <c r="E24" s="2">
        <v>34.909999999999997</v>
      </c>
      <c r="F24" s="4">
        <v>37.42</v>
      </c>
      <c r="G24" s="4">
        <v>40.07</v>
      </c>
      <c r="H24" s="2">
        <v>43.09</v>
      </c>
      <c r="I24" s="2">
        <v>44.46</v>
      </c>
      <c r="J24" s="2">
        <v>44.18</v>
      </c>
      <c r="K24" s="2">
        <v>49.04</v>
      </c>
      <c r="L24" s="2">
        <v>51.62</v>
      </c>
      <c r="M24" s="6">
        <v>41.55</v>
      </c>
      <c r="N24" s="9">
        <v>35.9</v>
      </c>
      <c r="O24" s="2">
        <v>37.659999999999997</v>
      </c>
      <c r="P24" s="2">
        <v>37.659999999999997</v>
      </c>
      <c r="Q24" s="11">
        <v>35.29</v>
      </c>
      <c r="R24" s="13">
        <v>38.46</v>
      </c>
      <c r="S24" s="16">
        <v>40.299999999999997</v>
      </c>
      <c r="T24" s="18">
        <v>40.299906279287725</v>
      </c>
      <c r="U24" s="18">
        <v>43</v>
      </c>
      <c r="V24" s="14">
        <v>43.65</v>
      </c>
      <c r="W24" s="70">
        <v>41.18</v>
      </c>
    </row>
    <row r="25" spans="1:23" x14ac:dyDescent="0.25">
      <c r="A25" s="69" t="s">
        <v>30</v>
      </c>
      <c r="B25" s="2">
        <v>19.670000000000002</v>
      </c>
      <c r="C25" s="2">
        <v>22.7</v>
      </c>
      <c r="D25" s="2">
        <v>22.7</v>
      </c>
      <c r="E25" s="2">
        <v>26.99</v>
      </c>
      <c r="F25" s="4">
        <v>31.19</v>
      </c>
      <c r="G25" s="4">
        <v>34.86</v>
      </c>
      <c r="H25" s="2">
        <v>35.33</v>
      </c>
      <c r="I25" s="2">
        <v>41.96</v>
      </c>
      <c r="J25" s="2">
        <v>44.26</v>
      </c>
      <c r="K25" s="2">
        <v>50.12</v>
      </c>
      <c r="L25" s="2">
        <v>47.5</v>
      </c>
      <c r="M25" s="6">
        <v>42.09</v>
      </c>
      <c r="N25" s="9">
        <v>42.09</v>
      </c>
      <c r="O25" s="2">
        <v>42.36</v>
      </c>
      <c r="P25" s="2">
        <v>44.47</v>
      </c>
      <c r="Q25" s="11">
        <v>46.83</v>
      </c>
      <c r="R25" s="13">
        <v>43</v>
      </c>
      <c r="S25" s="16">
        <v>43</v>
      </c>
      <c r="T25" s="18">
        <v>43.022035676810077</v>
      </c>
      <c r="U25" s="18">
        <v>41</v>
      </c>
      <c r="V25" s="14">
        <v>39.25</v>
      </c>
      <c r="W25" s="70">
        <v>39.25</v>
      </c>
    </row>
    <row r="26" spans="1:23" x14ac:dyDescent="0.25">
      <c r="A26" s="69" t="s">
        <v>31</v>
      </c>
      <c r="B26" s="2">
        <v>21.67</v>
      </c>
      <c r="C26" s="2">
        <v>33.39</v>
      </c>
      <c r="D26" s="2">
        <v>36.06</v>
      </c>
      <c r="E26" s="2">
        <v>38</v>
      </c>
      <c r="F26" s="4">
        <v>37.14</v>
      </c>
      <c r="G26" s="4">
        <v>38.799999999999997</v>
      </c>
      <c r="H26" s="2">
        <v>38.79</v>
      </c>
      <c r="I26" s="2">
        <v>48.84</v>
      </c>
      <c r="J26" s="2">
        <v>45.39</v>
      </c>
      <c r="K26" s="2">
        <v>51.6</v>
      </c>
      <c r="L26" s="2">
        <v>50.59</v>
      </c>
      <c r="M26" s="6">
        <v>42.32</v>
      </c>
      <c r="N26" s="9">
        <v>44.08</v>
      </c>
      <c r="O26" s="2">
        <v>48.99</v>
      </c>
      <c r="P26" s="2">
        <v>51.66</v>
      </c>
      <c r="Q26" s="11">
        <v>53.68</v>
      </c>
      <c r="R26" s="13">
        <v>58.26</v>
      </c>
      <c r="S26" s="16">
        <v>64.16</v>
      </c>
      <c r="T26" s="18">
        <v>64.168377823408619</v>
      </c>
      <c r="U26" s="18">
        <v>62.5</v>
      </c>
      <c r="V26" s="14">
        <v>60.63</v>
      </c>
      <c r="W26" s="70">
        <v>57.28</v>
      </c>
    </row>
    <row r="27" spans="1:23" x14ac:dyDescent="0.25">
      <c r="A27" s="69" t="s">
        <v>32</v>
      </c>
      <c r="B27" s="2">
        <v>24.36</v>
      </c>
      <c r="C27" s="2">
        <v>26.11</v>
      </c>
      <c r="D27" s="2">
        <v>27.81</v>
      </c>
      <c r="E27" s="2">
        <v>34.61</v>
      </c>
      <c r="F27" s="4">
        <v>42.45</v>
      </c>
      <c r="G27" s="4">
        <v>47.49</v>
      </c>
      <c r="H27" s="2">
        <v>51.89</v>
      </c>
      <c r="I27" s="2">
        <v>52.28</v>
      </c>
      <c r="J27" s="2">
        <v>52.28</v>
      </c>
      <c r="K27" s="2">
        <v>70.430000000000007</v>
      </c>
      <c r="L27" s="2">
        <v>44.83</v>
      </c>
      <c r="M27" s="6">
        <v>46.9</v>
      </c>
      <c r="N27" s="9">
        <v>44.12</v>
      </c>
      <c r="O27" s="2">
        <v>46.3</v>
      </c>
      <c r="P27" s="2">
        <v>42.59</v>
      </c>
      <c r="Q27" s="11">
        <v>45.34</v>
      </c>
      <c r="R27" s="13">
        <v>47.34</v>
      </c>
      <c r="S27" s="16">
        <v>61.21</v>
      </c>
      <c r="T27" s="18">
        <v>46.440366972477058</v>
      </c>
      <c r="U27" s="18">
        <v>50.62</v>
      </c>
      <c r="V27" s="14">
        <v>48.4</v>
      </c>
      <c r="W27" s="70">
        <v>48.4</v>
      </c>
    </row>
    <row r="28" spans="1:23" x14ac:dyDescent="0.25">
      <c r="A28" s="69" t="s">
        <v>33</v>
      </c>
      <c r="B28" s="2">
        <v>19.670000000000002</v>
      </c>
      <c r="C28" s="2">
        <v>19.03</v>
      </c>
      <c r="D28" s="2">
        <v>22.89</v>
      </c>
      <c r="E28" s="2">
        <v>23.52</v>
      </c>
      <c r="F28" s="4">
        <v>26.86</v>
      </c>
      <c r="G28" s="4">
        <v>32.01</v>
      </c>
      <c r="H28" s="2">
        <v>34.270000000000003</v>
      </c>
      <c r="I28" s="2">
        <v>34.11</v>
      </c>
      <c r="J28" s="2">
        <v>44.68</v>
      </c>
      <c r="K28" s="2">
        <v>55.29</v>
      </c>
      <c r="L28" s="2">
        <v>61.99</v>
      </c>
      <c r="M28" s="6">
        <v>58.83</v>
      </c>
      <c r="N28" s="9">
        <v>63.2</v>
      </c>
      <c r="O28" s="2">
        <v>66</v>
      </c>
      <c r="P28" s="2">
        <v>59.8</v>
      </c>
      <c r="Q28" s="11">
        <v>59.8</v>
      </c>
      <c r="R28" s="13">
        <v>59.8</v>
      </c>
      <c r="S28" s="16">
        <v>59.8</v>
      </c>
      <c r="T28" s="18">
        <v>57.491675915649274</v>
      </c>
      <c r="U28" s="18">
        <v>51.8</v>
      </c>
      <c r="V28" s="14">
        <v>48.17</v>
      </c>
      <c r="W28" s="70">
        <v>43.32</v>
      </c>
    </row>
    <row r="29" spans="1:23" x14ac:dyDescent="0.25">
      <c r="A29" s="69" t="s">
        <v>34</v>
      </c>
      <c r="B29" s="2">
        <v>26</v>
      </c>
      <c r="C29" s="2">
        <v>25.84</v>
      </c>
      <c r="D29" s="2">
        <v>29.93</v>
      </c>
      <c r="E29" s="2">
        <v>29.93</v>
      </c>
      <c r="F29" s="4">
        <v>35.340000000000003</v>
      </c>
      <c r="G29" s="4">
        <v>30.89</v>
      </c>
      <c r="H29" s="2">
        <v>31.41</v>
      </c>
      <c r="I29" s="2">
        <v>38.01</v>
      </c>
      <c r="J29" s="2">
        <v>38.92</v>
      </c>
      <c r="K29" s="2">
        <v>41.63</v>
      </c>
      <c r="L29" s="2">
        <v>40.21</v>
      </c>
      <c r="M29" s="6">
        <v>41.69</v>
      </c>
      <c r="N29" s="9">
        <v>41.23</v>
      </c>
      <c r="O29" s="2">
        <v>42.26</v>
      </c>
      <c r="P29" s="2">
        <v>45</v>
      </c>
      <c r="Q29" s="11">
        <v>45.88</v>
      </c>
      <c r="R29" s="13">
        <v>51.45</v>
      </c>
      <c r="S29" s="16">
        <v>56.37</v>
      </c>
      <c r="T29" s="18">
        <v>55.452755905511815</v>
      </c>
      <c r="U29" s="18">
        <v>56.34</v>
      </c>
      <c r="V29" s="14">
        <v>58.45</v>
      </c>
      <c r="W29" s="70">
        <v>58.45</v>
      </c>
    </row>
    <row r="30" spans="1:23" x14ac:dyDescent="0.25">
      <c r="A30" s="69" t="s">
        <v>35</v>
      </c>
      <c r="B30" s="2">
        <v>19.57</v>
      </c>
      <c r="C30" s="2">
        <v>26.42</v>
      </c>
      <c r="D30" s="2">
        <v>27.78</v>
      </c>
      <c r="E30" s="2">
        <v>34.58</v>
      </c>
      <c r="F30" s="4">
        <v>33.409999999999997</v>
      </c>
      <c r="G30" s="4">
        <v>39.76</v>
      </c>
      <c r="H30" s="2">
        <v>45.32</v>
      </c>
      <c r="I30" s="2">
        <v>63.47</v>
      </c>
      <c r="J30" s="2">
        <v>64.599999999999994</v>
      </c>
      <c r="K30" s="2">
        <v>62.19</v>
      </c>
      <c r="L30" s="2">
        <v>42.49</v>
      </c>
      <c r="M30" s="6">
        <v>34.01</v>
      </c>
      <c r="N30" s="9">
        <v>34.01</v>
      </c>
      <c r="O30" s="2">
        <v>34.01</v>
      </c>
      <c r="P30" s="2">
        <v>32.54</v>
      </c>
      <c r="Q30" s="11">
        <v>34.299999999999997</v>
      </c>
      <c r="R30" s="13">
        <v>35</v>
      </c>
      <c r="S30" s="14"/>
      <c r="T30" s="18"/>
      <c r="U30" s="18"/>
      <c r="V30" s="14"/>
      <c r="W30" s="70"/>
    </row>
    <row r="31" spans="1:23" x14ac:dyDescent="0.25">
      <c r="A31" s="69" t="s">
        <v>36</v>
      </c>
      <c r="B31" s="2"/>
      <c r="C31" s="2"/>
      <c r="D31" s="2"/>
      <c r="E31" s="2"/>
      <c r="F31" s="4">
        <v>26.47</v>
      </c>
      <c r="G31" s="4">
        <v>33</v>
      </c>
      <c r="H31" s="2">
        <v>28.98</v>
      </c>
      <c r="I31" s="2">
        <v>26.17</v>
      </c>
      <c r="J31" s="2">
        <v>42.76</v>
      </c>
      <c r="K31" s="2">
        <v>44.17</v>
      </c>
      <c r="L31" s="2">
        <v>48.03</v>
      </c>
      <c r="M31" s="6">
        <v>31.04</v>
      </c>
      <c r="N31" s="9">
        <v>40.82</v>
      </c>
      <c r="O31" s="2">
        <v>38.42</v>
      </c>
      <c r="P31" s="2">
        <v>40.67</v>
      </c>
      <c r="Q31" s="11">
        <v>47</v>
      </c>
      <c r="R31" s="13">
        <v>55.11</v>
      </c>
      <c r="S31" s="16">
        <v>45.31</v>
      </c>
      <c r="T31" s="18">
        <v>52.330595482546201</v>
      </c>
      <c r="U31" s="18">
        <v>50.97</v>
      </c>
      <c r="V31" s="14">
        <v>46.98</v>
      </c>
      <c r="W31" s="70">
        <v>46.13</v>
      </c>
    </row>
    <row r="32" spans="1:23" x14ac:dyDescent="0.25">
      <c r="A32" s="69" t="s">
        <v>37</v>
      </c>
      <c r="B32" s="2">
        <v>22.57</v>
      </c>
      <c r="C32" s="2">
        <v>27.19</v>
      </c>
      <c r="D32" s="2">
        <v>28.61</v>
      </c>
      <c r="E32" s="2">
        <v>30.23</v>
      </c>
      <c r="F32" s="4">
        <v>31.78</v>
      </c>
      <c r="G32" s="4">
        <v>35.81</v>
      </c>
      <c r="H32" s="2">
        <v>40.18</v>
      </c>
      <c r="I32" s="2">
        <v>43.47</v>
      </c>
      <c r="J32" s="2">
        <v>54.6</v>
      </c>
      <c r="K32" s="2">
        <v>54.6</v>
      </c>
      <c r="L32" s="2">
        <v>48.23</v>
      </c>
      <c r="M32" s="6">
        <v>38.659999999999997</v>
      </c>
      <c r="N32" s="9">
        <v>39.770000000000003</v>
      </c>
      <c r="O32" s="2">
        <v>37.93</v>
      </c>
      <c r="P32" s="2">
        <v>39.5</v>
      </c>
      <c r="Q32" s="11">
        <v>38.75</v>
      </c>
      <c r="R32" s="13">
        <v>41.31</v>
      </c>
      <c r="S32" s="16">
        <v>43.9</v>
      </c>
      <c r="T32" s="18">
        <v>43.883597883597886</v>
      </c>
      <c r="U32" s="18">
        <v>41.47</v>
      </c>
      <c r="V32" s="14">
        <v>42.1</v>
      </c>
      <c r="W32" s="70">
        <v>43.5</v>
      </c>
    </row>
    <row r="33" spans="1:23" x14ac:dyDescent="0.25">
      <c r="A33" s="69" t="s">
        <v>38</v>
      </c>
      <c r="B33" s="2"/>
      <c r="C33" s="2"/>
      <c r="D33" s="2"/>
      <c r="E33" s="2"/>
      <c r="F33" s="4">
        <v>28.28</v>
      </c>
      <c r="G33" s="4">
        <v>30.09</v>
      </c>
      <c r="H33" s="2">
        <v>29.36</v>
      </c>
      <c r="I33" s="2">
        <v>31.9</v>
      </c>
      <c r="J33" s="2">
        <v>34.71</v>
      </c>
      <c r="K33" s="2">
        <v>35.31</v>
      </c>
      <c r="L33" s="2"/>
      <c r="M33" s="7"/>
      <c r="N33" s="7"/>
      <c r="O33" s="7"/>
      <c r="P33" s="7"/>
      <c r="Q33" s="11"/>
      <c r="R33" s="14"/>
      <c r="S33" s="14"/>
      <c r="T33" s="18"/>
      <c r="U33" s="18"/>
      <c r="V33" s="14"/>
      <c r="W33" s="70"/>
    </row>
    <row r="34" spans="1:23" ht="15.75" thickBot="1" x14ac:dyDescent="0.3">
      <c r="A34" s="74" t="s">
        <v>39</v>
      </c>
      <c r="B34" s="75">
        <v>19.75</v>
      </c>
      <c r="C34" s="75">
        <v>23.04</v>
      </c>
      <c r="D34" s="75">
        <v>24.83</v>
      </c>
      <c r="E34" s="75">
        <v>25.18</v>
      </c>
      <c r="F34" s="76">
        <v>29.11</v>
      </c>
      <c r="G34" s="76">
        <v>36.39</v>
      </c>
      <c r="H34" s="75">
        <v>51.63</v>
      </c>
      <c r="I34" s="75">
        <v>61.4</v>
      </c>
      <c r="J34" s="75">
        <v>59.65</v>
      </c>
      <c r="K34" s="75">
        <v>60.46</v>
      </c>
      <c r="L34" s="75">
        <v>52.06</v>
      </c>
      <c r="M34" s="77">
        <v>46.83</v>
      </c>
      <c r="N34" s="78">
        <v>46.83</v>
      </c>
      <c r="O34" s="75">
        <v>46.83</v>
      </c>
      <c r="P34" s="75">
        <v>46.83</v>
      </c>
      <c r="Q34" s="79">
        <v>46.83</v>
      </c>
      <c r="R34" s="80">
        <v>30.89</v>
      </c>
      <c r="S34" s="81">
        <v>29.14</v>
      </c>
      <c r="T34" s="82">
        <v>27.214206437291896</v>
      </c>
      <c r="U34" s="82">
        <v>24.52</v>
      </c>
      <c r="V34" s="83">
        <v>23.64</v>
      </c>
      <c r="W34" s="84">
        <v>32.24</v>
      </c>
    </row>
    <row r="35" spans="1:23" s="64" customFormat="1" ht="15.75" thickBot="1" x14ac:dyDescent="0.3">
      <c r="A35" s="63"/>
    </row>
    <row r="36" spans="1:23" s="63" customFormat="1" x14ac:dyDescent="0.25">
      <c r="A36" s="85" t="s">
        <v>55</v>
      </c>
      <c r="B36" s="65">
        <f>AVERAGE(B3:B34)</f>
        <v>22.523333333333337</v>
      </c>
      <c r="C36" s="65">
        <f t="shared" ref="C36:W36" si="0">AVERAGE(C3:C34)</f>
        <v>25.231481481481481</v>
      </c>
      <c r="D36" s="65">
        <f t="shared" si="0"/>
        <v>27.13148148148148</v>
      </c>
      <c r="E36" s="65">
        <f t="shared" si="0"/>
        <v>30.031851851851851</v>
      </c>
      <c r="F36" s="65">
        <f t="shared" si="0"/>
        <v>31.7748275862069</v>
      </c>
      <c r="G36" s="65">
        <f t="shared" si="0"/>
        <v>34.333448275862068</v>
      </c>
      <c r="H36" s="65">
        <f t="shared" si="0"/>
        <v>36.880689655172418</v>
      </c>
      <c r="I36" s="65">
        <f t="shared" si="0"/>
        <v>42.937241379310358</v>
      </c>
      <c r="J36" s="65">
        <f t="shared" si="0"/>
        <v>48.715862068965528</v>
      </c>
      <c r="K36" s="65">
        <f t="shared" si="0"/>
        <v>51.273103448275862</v>
      </c>
      <c r="L36" s="65">
        <f t="shared" si="0"/>
        <v>50.098965517241375</v>
      </c>
      <c r="M36" s="65">
        <f t="shared" si="0"/>
        <v>43.65275862068966</v>
      </c>
      <c r="N36" s="65">
        <f t="shared" si="0"/>
        <v>44.683103448275858</v>
      </c>
      <c r="O36" s="65">
        <f t="shared" si="0"/>
        <v>45.283333333333331</v>
      </c>
      <c r="P36" s="65">
        <f t="shared" si="0"/>
        <v>45.716333333333331</v>
      </c>
      <c r="Q36" s="65">
        <f t="shared" si="0"/>
        <v>46.992666666666658</v>
      </c>
      <c r="R36" s="65">
        <f t="shared" si="0"/>
        <v>48.826333333333331</v>
      </c>
      <c r="S36" s="65">
        <f t="shared" si="0"/>
        <v>49.467333333333336</v>
      </c>
      <c r="T36" s="65">
        <f t="shared" si="0"/>
        <v>48.872964849310932</v>
      </c>
      <c r="U36" s="65">
        <f t="shared" si="0"/>
        <v>47.662666666666652</v>
      </c>
      <c r="V36" s="65">
        <f t="shared" si="0"/>
        <v>48.54266666666669</v>
      </c>
      <c r="W36" s="66">
        <f t="shared" si="0"/>
        <v>50.825862068965527</v>
      </c>
    </row>
    <row r="37" spans="1:23" s="63" customFormat="1" ht="15.75" thickBot="1" x14ac:dyDescent="0.3">
      <c r="A37" s="86" t="s">
        <v>56</v>
      </c>
      <c r="B37" s="87">
        <f>AVERAGE(B3:B5,B7:B34)</f>
        <v>22.258846153846157</v>
      </c>
      <c r="C37" s="87">
        <f t="shared" ref="C37:W37" si="1">AVERAGE(C3:C5,C7:C34)</f>
        <v>24.933461538461533</v>
      </c>
      <c r="D37" s="87">
        <f t="shared" si="1"/>
        <v>26.773076923076921</v>
      </c>
      <c r="E37" s="87">
        <f t="shared" si="1"/>
        <v>29.802307692307693</v>
      </c>
      <c r="F37" s="87">
        <f t="shared" si="1"/>
        <v>31.623928571428575</v>
      </c>
      <c r="G37" s="87">
        <f t="shared" si="1"/>
        <v>34.024999999999999</v>
      </c>
      <c r="H37" s="87">
        <f t="shared" si="1"/>
        <v>36.557142857142857</v>
      </c>
      <c r="I37" s="87">
        <f t="shared" si="1"/>
        <v>42.614285714285735</v>
      </c>
      <c r="J37" s="87">
        <f t="shared" si="1"/>
        <v>48.568571428571431</v>
      </c>
      <c r="K37" s="87">
        <f t="shared" si="1"/>
        <v>51.217142857142854</v>
      </c>
      <c r="L37" s="87">
        <f t="shared" si="1"/>
        <v>49.973214285714285</v>
      </c>
      <c r="M37" s="87">
        <f t="shared" si="1"/>
        <v>43.402142857142856</v>
      </c>
      <c r="N37" s="87">
        <f t="shared" si="1"/>
        <v>44.469285714285711</v>
      </c>
      <c r="O37" s="87">
        <f t="shared" si="1"/>
        <v>45.097586206896551</v>
      </c>
      <c r="P37" s="87">
        <f t="shared" si="1"/>
        <v>45.481034482758616</v>
      </c>
      <c r="Q37" s="87">
        <f t="shared" si="1"/>
        <v>46.729655172413786</v>
      </c>
      <c r="R37" s="87">
        <f t="shared" si="1"/>
        <v>48.337586206896553</v>
      </c>
      <c r="S37" s="87">
        <f t="shared" si="1"/>
        <v>48.957586206896551</v>
      </c>
      <c r="T37" s="87">
        <f t="shared" si="1"/>
        <v>48.342722257907859</v>
      </c>
      <c r="U37" s="87">
        <f t="shared" si="1"/>
        <v>47.090689655172405</v>
      </c>
      <c r="V37" s="87">
        <f t="shared" si="1"/>
        <v>47.858965517241387</v>
      </c>
      <c r="W37" s="88">
        <f t="shared" si="1"/>
        <v>50.073214285714293</v>
      </c>
    </row>
  </sheetData>
  <mergeCells count="1">
    <mergeCell ref="A1:W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6"/>
  <sheetViews>
    <sheetView tabSelected="1" zoomScale="80" zoomScaleNormal="80" workbookViewId="0">
      <selection activeCell="A2" sqref="A2:A3"/>
    </sheetView>
  </sheetViews>
  <sheetFormatPr defaultRowHeight="15" x14ac:dyDescent="0.25"/>
  <cols>
    <col min="3" max="11" width="15.7109375" customWidth="1"/>
  </cols>
  <sheetData>
    <row r="1" spans="1:11" ht="15.75" thickBot="1" x14ac:dyDescent="0.3">
      <c r="A1" s="99" t="s">
        <v>76</v>
      </c>
      <c r="B1" s="100"/>
      <c r="C1" s="100"/>
      <c r="D1" s="100"/>
      <c r="E1" s="100"/>
      <c r="F1" s="100"/>
      <c r="G1" s="100"/>
      <c r="H1" s="100"/>
      <c r="I1" s="100"/>
      <c r="J1" s="100"/>
      <c r="K1" s="101"/>
    </row>
    <row r="2" spans="1:11" ht="15.75" thickBot="1" x14ac:dyDescent="0.3">
      <c r="A2" s="43" t="s">
        <v>58</v>
      </c>
      <c r="B2" s="43" t="s">
        <v>57</v>
      </c>
      <c r="C2" s="46" t="s">
        <v>59</v>
      </c>
      <c r="D2" s="46"/>
      <c r="E2" s="46"/>
      <c r="F2" s="45" t="s">
        <v>60</v>
      </c>
      <c r="G2" s="46"/>
      <c r="H2" s="47"/>
      <c r="I2" s="48" t="s">
        <v>61</v>
      </c>
      <c r="J2" s="48"/>
      <c r="K2" s="49"/>
    </row>
    <row r="3" spans="1:11" x14ac:dyDescent="0.25">
      <c r="A3" s="44"/>
      <c r="B3" s="44"/>
      <c r="C3" s="102" t="s">
        <v>62</v>
      </c>
      <c r="D3" s="38" t="s">
        <v>63</v>
      </c>
      <c r="E3" s="39" t="s">
        <v>71</v>
      </c>
      <c r="F3" s="30" t="s">
        <v>62</v>
      </c>
      <c r="G3" s="39" t="s">
        <v>63</v>
      </c>
      <c r="H3" s="31" t="s">
        <v>71</v>
      </c>
      <c r="I3" s="42" t="s">
        <v>62</v>
      </c>
      <c r="J3" s="40" t="s">
        <v>63</v>
      </c>
      <c r="K3" s="41" t="s">
        <v>71</v>
      </c>
    </row>
    <row r="4" spans="1:11" x14ac:dyDescent="0.25">
      <c r="A4" s="32" t="s">
        <v>40</v>
      </c>
      <c r="B4" s="116">
        <v>140.30000000000001</v>
      </c>
      <c r="C4" s="103">
        <v>29.4</v>
      </c>
      <c r="D4" s="104">
        <f>PRODUCT(179.9/B4,C4)</f>
        <v>37.698218104062718</v>
      </c>
      <c r="E4" s="105">
        <f>240*C4/B4</f>
        <v>50.292230933713469</v>
      </c>
      <c r="F4" s="106">
        <v>22.523333333333337</v>
      </c>
      <c r="G4" s="107">
        <f>PRODUCT(179.9/B4,F4)</f>
        <v>28.880596341173678</v>
      </c>
      <c r="H4" s="108">
        <f>240*F4/B4</f>
        <v>38.528866714183899</v>
      </c>
      <c r="I4" s="109">
        <v>22.258846153846157</v>
      </c>
      <c r="J4" s="107">
        <f>PRODUCT(179.9/B4,I4)</f>
        <v>28.541457042601021</v>
      </c>
      <c r="K4" s="108">
        <f>240*I4/B4</f>
        <v>38.076429628817372</v>
      </c>
    </row>
    <row r="5" spans="1:11" x14ac:dyDescent="0.25">
      <c r="A5" s="33" t="s">
        <v>41</v>
      </c>
      <c r="B5" s="117">
        <v>144.5</v>
      </c>
      <c r="C5" s="103">
        <v>32.979999999999997</v>
      </c>
      <c r="D5" s="104">
        <f t="shared" ref="D5:D14" si="0">PRODUCT(179.9/B5,C5)</f>
        <v>41.0595294117647</v>
      </c>
      <c r="E5" s="105">
        <f t="shared" ref="E5:E14" si="1">240*C5/B5</f>
        <v>54.776470588235284</v>
      </c>
      <c r="F5" s="110">
        <v>25.231481481481481</v>
      </c>
      <c r="G5" s="104">
        <f t="shared" ref="G5:G14" si="2">PRODUCT(179.9/B5,F5)</f>
        <v>31.412757913622965</v>
      </c>
      <c r="H5" s="108">
        <f t="shared" ref="H5:H14" si="3">240*F5/B5</f>
        <v>41.906958861976165</v>
      </c>
      <c r="I5" s="103">
        <v>24.933461538461533</v>
      </c>
      <c r="J5" s="104">
        <f t="shared" ref="J5:J14" si="4">PRODUCT(179.9/B5,I5)</f>
        <v>31.041728240617505</v>
      </c>
      <c r="K5" s="108">
        <f t="shared" ref="K5:K14" si="5">240*I5/B5</f>
        <v>41.411977641735419</v>
      </c>
    </row>
    <row r="6" spans="1:11" x14ac:dyDescent="0.25">
      <c r="A6" s="33" t="s">
        <v>42</v>
      </c>
      <c r="B6" s="117">
        <v>148.19999999999999</v>
      </c>
      <c r="C6" s="103">
        <v>36.450000000000003</v>
      </c>
      <c r="D6" s="104">
        <f t="shared" si="0"/>
        <v>44.246659919028353</v>
      </c>
      <c r="E6" s="105">
        <f t="shared" si="1"/>
        <v>59.028340080971667</v>
      </c>
      <c r="F6" s="110">
        <v>27.13148148148148</v>
      </c>
      <c r="G6" s="104">
        <f t="shared" si="2"/>
        <v>32.934909031838856</v>
      </c>
      <c r="H6" s="108">
        <f t="shared" si="3"/>
        <v>43.937621832358673</v>
      </c>
      <c r="I6" s="103">
        <v>26.773076923076921</v>
      </c>
      <c r="J6" s="104">
        <f t="shared" si="4"/>
        <v>32.499841690023878</v>
      </c>
      <c r="K6" s="108">
        <f t="shared" si="5"/>
        <v>43.357209592027402</v>
      </c>
    </row>
    <row r="7" spans="1:11" x14ac:dyDescent="0.25">
      <c r="A7" s="33" t="s">
        <v>43</v>
      </c>
      <c r="B7" s="117">
        <v>152.4</v>
      </c>
      <c r="C7" s="103">
        <v>36</v>
      </c>
      <c r="D7" s="104">
        <f t="shared" si="0"/>
        <v>42.496062992125985</v>
      </c>
      <c r="E7" s="105">
        <f t="shared" si="1"/>
        <v>56.69291338582677</v>
      </c>
      <c r="F7" s="110">
        <v>30.031851851851851</v>
      </c>
      <c r="G7" s="104">
        <f t="shared" si="2"/>
        <v>35.450985224069214</v>
      </c>
      <c r="H7" s="108">
        <f t="shared" si="3"/>
        <v>47.294254884806065</v>
      </c>
      <c r="I7" s="103">
        <v>29.802307692307693</v>
      </c>
      <c r="J7" s="104">
        <f t="shared" si="4"/>
        <v>35.180020694528572</v>
      </c>
      <c r="K7" s="108">
        <f t="shared" si="5"/>
        <v>46.932768019382195</v>
      </c>
    </row>
    <row r="8" spans="1:11" x14ac:dyDescent="0.25">
      <c r="A8" s="33" t="s">
        <v>44</v>
      </c>
      <c r="B8" s="117">
        <v>156.9</v>
      </c>
      <c r="C8" s="103">
        <v>36</v>
      </c>
      <c r="D8" s="104">
        <f t="shared" si="0"/>
        <v>41.277246653919697</v>
      </c>
      <c r="E8" s="105">
        <f t="shared" si="1"/>
        <v>55.066921606118548</v>
      </c>
      <c r="F8" s="110">
        <v>31.7748275862069</v>
      </c>
      <c r="G8" s="104">
        <f t="shared" si="2"/>
        <v>36.432705435045392</v>
      </c>
      <c r="H8" s="108">
        <f t="shared" si="3"/>
        <v>48.603942770488558</v>
      </c>
      <c r="I8" s="103">
        <v>31.623928571428575</v>
      </c>
      <c r="J8" s="104">
        <f t="shared" si="4"/>
        <v>36.259686105799879</v>
      </c>
      <c r="K8" s="108">
        <f t="shared" si="5"/>
        <v>48.373122097787494</v>
      </c>
    </row>
    <row r="9" spans="1:11" x14ac:dyDescent="0.25">
      <c r="A9" s="33" t="s">
        <v>45</v>
      </c>
      <c r="B9" s="117">
        <v>160.5</v>
      </c>
      <c r="C9" s="103">
        <v>42.97</v>
      </c>
      <c r="D9" s="104">
        <f t="shared" si="0"/>
        <v>48.16388161993769</v>
      </c>
      <c r="E9" s="105">
        <f t="shared" si="1"/>
        <v>64.254205607476635</v>
      </c>
      <c r="F9" s="110">
        <v>34.333448275862068</v>
      </c>
      <c r="G9" s="104">
        <f t="shared" si="2"/>
        <v>38.483410248146953</v>
      </c>
      <c r="H9" s="108">
        <f t="shared" si="3"/>
        <v>51.339735739606823</v>
      </c>
      <c r="I9" s="103">
        <v>34.024999999999999</v>
      </c>
      <c r="J9" s="104">
        <f t="shared" si="4"/>
        <v>38.137679127725853</v>
      </c>
      <c r="K9" s="108">
        <f t="shared" si="5"/>
        <v>50.878504672897193</v>
      </c>
    </row>
    <row r="10" spans="1:11" x14ac:dyDescent="0.25">
      <c r="A10" s="34" t="s">
        <v>46</v>
      </c>
      <c r="B10" s="117">
        <v>163</v>
      </c>
      <c r="C10" s="103">
        <v>45.94</v>
      </c>
      <c r="D10" s="104">
        <f t="shared" si="0"/>
        <v>50.703104294478528</v>
      </c>
      <c r="E10" s="105">
        <f t="shared" si="1"/>
        <v>67.64171779141104</v>
      </c>
      <c r="F10" s="110">
        <v>36.880689655172418</v>
      </c>
      <c r="G10" s="104">
        <f t="shared" si="2"/>
        <v>40.70451576052465</v>
      </c>
      <c r="H10" s="108">
        <f t="shared" si="3"/>
        <v>54.302855933996199</v>
      </c>
      <c r="I10" s="103">
        <v>36.557142857142857</v>
      </c>
      <c r="J10" s="104">
        <f t="shared" si="4"/>
        <v>40.347423312883436</v>
      </c>
      <c r="K10" s="108">
        <f t="shared" si="5"/>
        <v>53.826468010517097</v>
      </c>
    </row>
    <row r="11" spans="1:11" x14ac:dyDescent="0.25">
      <c r="A11" s="34" t="s">
        <v>47</v>
      </c>
      <c r="B11" s="117">
        <v>166.6</v>
      </c>
      <c r="C11" s="103">
        <v>51.98</v>
      </c>
      <c r="D11" s="104">
        <f t="shared" si="0"/>
        <v>56.12966386554622</v>
      </c>
      <c r="E11" s="105">
        <f t="shared" si="1"/>
        <v>74.881152460984396</v>
      </c>
      <c r="F11" s="110">
        <v>42.937241379310358</v>
      </c>
      <c r="G11" s="104">
        <f t="shared" si="2"/>
        <v>46.365004346566231</v>
      </c>
      <c r="H11" s="108">
        <f t="shared" si="3"/>
        <v>61.854369333940497</v>
      </c>
      <c r="I11" s="103">
        <v>42.614285714285735</v>
      </c>
      <c r="J11" s="104">
        <f t="shared" si="4"/>
        <v>46.016266506602669</v>
      </c>
      <c r="K11" s="108">
        <f t="shared" si="5"/>
        <v>61.389127079403217</v>
      </c>
    </row>
    <row r="12" spans="1:11" x14ac:dyDescent="0.25">
      <c r="A12" s="34" t="s">
        <v>48</v>
      </c>
      <c r="B12" s="117">
        <v>172.2</v>
      </c>
      <c r="C12" s="103">
        <v>52.84</v>
      </c>
      <c r="D12" s="104">
        <f t="shared" si="0"/>
        <v>55.202764227642291</v>
      </c>
      <c r="E12" s="105">
        <f t="shared" si="1"/>
        <v>73.644599303135891</v>
      </c>
      <c r="F12" s="110">
        <v>48.715862068965528</v>
      </c>
      <c r="G12" s="104">
        <f t="shared" si="2"/>
        <v>50.894213624894888</v>
      </c>
      <c r="H12" s="108">
        <f t="shared" si="3"/>
        <v>67.896671873122699</v>
      </c>
      <c r="I12" s="103">
        <v>48.568571428571431</v>
      </c>
      <c r="J12" s="104">
        <f t="shared" si="4"/>
        <v>50.740336817653905</v>
      </c>
      <c r="K12" s="108">
        <f t="shared" si="5"/>
        <v>67.69138875062221</v>
      </c>
    </row>
    <row r="13" spans="1:11" x14ac:dyDescent="0.25">
      <c r="A13" s="34" t="s">
        <v>49</v>
      </c>
      <c r="B13" s="117">
        <v>177.1</v>
      </c>
      <c r="C13" s="103">
        <v>52.84</v>
      </c>
      <c r="D13" s="104">
        <f t="shared" si="0"/>
        <v>53.675415019762859</v>
      </c>
      <c r="E13" s="105">
        <f t="shared" si="1"/>
        <v>71.607001693958225</v>
      </c>
      <c r="F13" s="110">
        <v>51.273103448275862</v>
      </c>
      <c r="G13" s="104">
        <f t="shared" si="2"/>
        <v>52.083745400027269</v>
      </c>
      <c r="H13" s="108">
        <f t="shared" si="3"/>
        <v>69.483595864405459</v>
      </c>
      <c r="I13" s="103">
        <v>51.217142857142854</v>
      </c>
      <c r="J13" s="104">
        <f t="shared" si="4"/>
        <v>52.02690005646528</v>
      </c>
      <c r="K13" s="108">
        <f t="shared" si="5"/>
        <v>69.407759941921427</v>
      </c>
    </row>
    <row r="14" spans="1:11" ht="15.75" thickBot="1" x14ac:dyDescent="0.3">
      <c r="A14" s="35" t="s">
        <v>50</v>
      </c>
      <c r="B14" s="118">
        <v>179.9</v>
      </c>
      <c r="C14" s="111">
        <v>53.62</v>
      </c>
      <c r="D14" s="112">
        <f t="shared" si="0"/>
        <v>53.62</v>
      </c>
      <c r="E14" s="113">
        <f t="shared" si="1"/>
        <v>71.533073929961077</v>
      </c>
      <c r="F14" s="114">
        <v>50.098965517241375</v>
      </c>
      <c r="G14" s="112">
        <f t="shared" si="2"/>
        <v>50.098965517241375</v>
      </c>
      <c r="H14" s="115">
        <f t="shared" si="3"/>
        <v>66.835751662801172</v>
      </c>
      <c r="I14" s="111">
        <v>49.973214285714285</v>
      </c>
      <c r="J14" s="112">
        <f t="shared" si="4"/>
        <v>49.973214285714285</v>
      </c>
      <c r="K14" s="115">
        <f t="shared" si="5"/>
        <v>66.667990153259737</v>
      </c>
    </row>
    <row r="15" spans="1:11" ht="15.75" thickBot="1" x14ac:dyDescent="0.3">
      <c r="B15" s="29"/>
    </row>
    <row r="16" spans="1:11" ht="15.75" thickBot="1" x14ac:dyDescent="0.3">
      <c r="A16" s="36">
        <v>2016</v>
      </c>
      <c r="B16" s="37">
        <v>240</v>
      </c>
    </row>
  </sheetData>
  <mergeCells count="6">
    <mergeCell ref="A1:K1"/>
    <mergeCell ref="A2:A3"/>
    <mergeCell ref="B2:B3"/>
    <mergeCell ref="C2:E2"/>
    <mergeCell ref="F2:H2"/>
    <mergeCell ref="I2:K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48D43-8AE8-477A-A7DC-E77EE196B8C1}">
  <dimension ref="A1"/>
  <sheetViews>
    <sheetView zoomScale="60" zoomScaleNormal="60" workbookViewId="0">
      <selection activeCell="AA24" sqref="AA24"/>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Source Info.</vt:lpstr>
      <vt:lpstr>NBA Ticket Index, 1991-2012</vt:lpstr>
      <vt:lpstr>Summary Statistics</vt:lpstr>
      <vt:lpstr>Figure 2.5</vt:lpstr>
    </vt:vector>
  </TitlesOfParts>
  <Company>Brown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JMDLAW</dc:creator>
  <cp:lastModifiedBy>Seanie D</cp:lastModifiedBy>
  <dcterms:created xsi:type="dcterms:W3CDTF">2013-08-16T19:26:32Z</dcterms:created>
  <dcterms:modified xsi:type="dcterms:W3CDTF">2018-11-17T01:48:41Z</dcterms:modified>
</cp:coreProperties>
</file>