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heckCompatibility="1"/>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Files_Data\Tables\chi-dinces-tabAC001\"/>
    </mc:Choice>
  </mc:AlternateContent>
  <xr:revisionPtr revIDLastSave="0" documentId="13_ncr:1_{F1F59A4F-2931-4C03-9EDF-56D99A43F9EA}" xr6:coauthVersionLast="45" xr6:coauthVersionMax="45" xr10:uidLastSave="{00000000-0000-0000-0000-000000000000}"/>
  <bookViews>
    <workbookView xWindow="-120" yWindow="-120" windowWidth="24240" windowHeight="13140" tabRatio="921" xr2:uid="{00000000-000D-0000-FFFF-FFFF00000000}"/>
  </bookViews>
  <sheets>
    <sheet name="Source Info." sheetId="14" r:id="rId1"/>
    <sheet name="Raw Data" sheetId="1" r:id="rId2"/>
    <sheet name="Adjusted Net Income"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5" l="1"/>
  <c r="I6" i="15"/>
  <c r="I7" i="15"/>
  <c r="I8" i="15"/>
  <c r="I9" i="15"/>
  <c r="I10" i="15"/>
  <c r="I11" i="15"/>
  <c r="I12" i="15"/>
  <c r="I13" i="15"/>
  <c r="I14" i="15"/>
  <c r="I15" i="15"/>
  <c r="I16" i="15"/>
  <c r="I17" i="15"/>
  <c r="I18" i="15"/>
  <c r="I4" i="15"/>
  <c r="D18" i="1" l="1"/>
  <c r="F18" i="1" s="1"/>
  <c r="D17" i="1"/>
  <c r="F17" i="1" s="1"/>
  <c r="D16" i="1"/>
  <c r="F16" i="1" s="1"/>
  <c r="D7" i="1"/>
  <c r="F7" i="1" s="1"/>
  <c r="D8" i="1"/>
  <c r="F8" i="1" s="1"/>
  <c r="L8" i="1" s="1"/>
  <c r="D9" i="1"/>
  <c r="F9" i="1" s="1"/>
  <c r="D10" i="1"/>
  <c r="F10" i="1" s="1"/>
  <c r="L10" i="1" s="1"/>
  <c r="D11" i="1"/>
  <c r="F11" i="1" s="1"/>
  <c r="D12" i="1"/>
  <c r="F12" i="1" s="1"/>
  <c r="L12" i="1" s="1"/>
  <c r="D13" i="1"/>
  <c r="F13" i="1" s="1"/>
  <c r="D14" i="1"/>
  <c r="F14" i="1" s="1"/>
  <c r="L14" i="1" s="1"/>
  <c r="D15" i="1"/>
  <c r="F15" i="1" s="1"/>
  <c r="L5" i="1"/>
  <c r="M5" i="1" s="1"/>
  <c r="L6" i="1"/>
  <c r="M6" i="1" s="1"/>
  <c r="L4" i="1"/>
  <c r="M4" i="1" s="1"/>
  <c r="M14" i="1" l="1"/>
  <c r="M8" i="1"/>
  <c r="M10" i="1"/>
  <c r="M12" i="1"/>
  <c r="L18" i="1"/>
  <c r="M18" i="1" s="1"/>
  <c r="L7" i="1"/>
  <c r="M7" i="1" s="1"/>
  <c r="L15" i="1"/>
  <c r="M15" i="1" s="1"/>
  <c r="L9" i="1"/>
  <c r="M9" i="1" s="1"/>
  <c r="L16" i="1"/>
  <c r="M16" i="1" s="1"/>
  <c r="L11" i="1"/>
  <c r="M11" i="1" s="1"/>
  <c r="L17" i="1"/>
  <c r="M17" i="1" s="1"/>
  <c r="L13" i="1"/>
  <c r="M13" i="1" s="1"/>
</calcChain>
</file>

<file path=xl/sharedStrings.xml><?xml version="1.0" encoding="utf-8"?>
<sst xmlns="http://schemas.openxmlformats.org/spreadsheetml/2006/main" count="35" uniqueCount="29">
  <si>
    <t>Gross</t>
  </si>
  <si>
    <t>Net Income</t>
  </si>
  <si>
    <t>Back Interest (add)</t>
  </si>
  <si>
    <t>Operating Expenses</t>
  </si>
  <si>
    <t>Operating Income</t>
  </si>
  <si>
    <t>Other Expenses</t>
  </si>
  <si>
    <t>Depreciation (add)</t>
  </si>
  <si>
    <t>Income Tax (deduct)</t>
  </si>
  <si>
    <t>Replacement Costs (deduct)</t>
  </si>
  <si>
    <t>Interest (deduct)</t>
  </si>
  <si>
    <t>Adjusted Net Income</t>
  </si>
  <si>
    <t>Ratio Adj./(Net+Dep)</t>
  </si>
  <si>
    <t>Data:</t>
  </si>
  <si>
    <t>Source:</t>
  </si>
  <si>
    <t>Use:</t>
  </si>
  <si>
    <t>Created:</t>
  </si>
  <si>
    <t>Checked:</t>
  </si>
  <si>
    <t>Updated:</t>
  </si>
  <si>
    <t>Mort. Interest (deduct)</t>
  </si>
  <si>
    <t>Actual Net Income</t>
  </si>
  <si>
    <t>Adjusted/ Actual</t>
  </si>
  <si>
    <t>Fiscal Year</t>
  </si>
  <si>
    <t>Fiscal Year ("Year Ended")</t>
  </si>
  <si>
    <t>Appendix C, Table A.C.1</t>
  </si>
  <si>
    <t>Net Income Adjustments for United Center, Fiscal Years 1996 - 2010</t>
  </si>
  <si>
    <t>Cook County Assessor's Office, Freedom of Information Act request, work order no.62939, transaction no. 62013 (March 28, 2013).</t>
  </si>
  <si>
    <r>
      <t>Notes</t>
    </r>
    <r>
      <rPr>
        <sz val="12"/>
        <rFont val="Arial"/>
        <family val="2"/>
      </rPr>
      <t>:</t>
    </r>
  </si>
  <si>
    <t>Abbreviated Income Statements for United Center Joint Venture, Fiscal Years 1996 - 2010</t>
  </si>
  <si>
    <t>The original income statements list two different years for each column of tax data: "tax year" and "year ended." "Tax year" refers to the year when the assessment was executed; "year ended" refers to the fiscal year period during which income used to calculate taxes was generated. This is why the net income figures for fiscal year X correspond to liabilities and payments made for  tax year X+1. "Depreciation" is added to net income because Cook County does not recognize it as a valid deduction. Note that "net income" as defined by the Cook County Assessor is pre-income tax (in contrast to its typical usage by accountants). There is a computational error in the income statements (i.e., "Raw Data") for tax year 2007, which the spreadsheets correct based on working backwards from the "calculated tax" row. Blotted cells indicate missing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</si>
</sst>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409]mmmm\ d\,\ yyyy;@"/>
    <numFmt numFmtId="166" formatCode="&quot;$&quot;#,##0"/>
  </numFmts>
  <fonts count="14" x14ac:knownFonts="1">
    <font>
      <sz val="10"/>
      <name val="Arial"/>
    </font>
    <font>
      <sz val="8"/>
      <name val="Arial"/>
      <family val="2"/>
    </font>
    <font>
      <b/>
      <sz val="10"/>
      <name val="Calibri"/>
      <family val="2"/>
    </font>
    <font>
      <sz val="10"/>
      <name val="Calibri"/>
      <family val="2"/>
    </font>
    <font>
      <b/>
      <sz val="10"/>
      <color indexed="9"/>
      <name val="Calibri"/>
      <family val="2"/>
    </font>
    <font>
      <b/>
      <sz val="10"/>
      <color indexed="12"/>
      <name val="Calibri"/>
      <family val="2"/>
    </font>
    <font>
      <b/>
      <sz val="10"/>
      <color rgb="FFFF0000"/>
      <name val="Calibri"/>
      <family val="2"/>
    </font>
    <font>
      <b/>
      <sz val="10"/>
      <color rgb="FF00B0F0"/>
      <name val="Calibri"/>
      <family val="2"/>
    </font>
    <font>
      <sz val="10"/>
      <name val="Arial"/>
      <family val="2"/>
    </font>
    <font>
      <sz val="10"/>
      <name val="Calibri"/>
      <family val="2"/>
      <scheme val="minor"/>
    </font>
    <font>
      <b/>
      <sz val="10"/>
      <name val="Calibri"/>
      <family val="2"/>
      <scheme val="minor"/>
    </font>
    <font>
      <sz val="12"/>
      <name val="Calibri"/>
      <family val="2"/>
      <scheme val="minor"/>
    </font>
    <font>
      <b/>
      <sz val="12"/>
      <color theme="1"/>
      <name val="Calibri"/>
      <family val="2"/>
      <scheme val="minor"/>
    </font>
    <font>
      <sz val="12"/>
      <name val="Arial"/>
      <family val="2"/>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gray0625"/>
    </fill>
    <fill>
      <patternFill patternType="solid">
        <fgColor rgb="FF99FF66"/>
        <bgColor indexed="8"/>
      </patternFill>
    </fill>
    <fill>
      <patternFill patternType="solid">
        <fgColor rgb="FF99FF66"/>
        <bgColor indexed="64"/>
      </patternFill>
    </fill>
    <fill>
      <patternFill patternType="solid">
        <fgColor rgb="FFFF9999"/>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xf numFmtId="0" fontId="8" fillId="0" borderId="0"/>
  </cellStyleXfs>
  <cellXfs count="95">
    <xf numFmtId="0" fontId="0" fillId="0" borderId="0" xfId="0"/>
    <xf numFmtId="0" fontId="3" fillId="0" borderId="0" xfId="0" applyFont="1"/>
    <xf numFmtId="0" fontId="2" fillId="0" borderId="0" xfId="0" applyFont="1"/>
    <xf numFmtId="0" fontId="5" fillId="0" borderId="0" xfId="0" applyFont="1" applyFill="1" applyBorder="1"/>
    <xf numFmtId="0" fontId="4" fillId="0" borderId="0" xfId="0" applyFont="1" applyFill="1"/>
    <xf numFmtId="0" fontId="2" fillId="0" borderId="0" xfId="0" applyFont="1" applyFill="1" applyBorder="1"/>
    <xf numFmtId="0" fontId="3" fillId="0" borderId="0" xfId="0" applyFont="1" applyFill="1" applyBorder="1"/>
    <xf numFmtId="0" fontId="7" fillId="0" borderId="0" xfId="0" applyFont="1"/>
    <xf numFmtId="3" fontId="7" fillId="0" borderId="0" xfId="0" applyNumberFormat="1" applyFont="1" applyFill="1" applyBorder="1"/>
    <xf numFmtId="0" fontId="12" fillId="3" borderId="11" xfId="0" applyFont="1" applyFill="1" applyBorder="1"/>
    <xf numFmtId="0" fontId="12" fillId="3" borderId="14" xfId="0" applyFont="1" applyFill="1" applyBorder="1"/>
    <xf numFmtId="0" fontId="12" fillId="3" borderId="16" xfId="0" applyFont="1" applyFill="1" applyBorder="1"/>
    <xf numFmtId="0" fontId="12" fillId="3" borderId="18" xfId="0" applyFont="1" applyFill="1" applyBorder="1"/>
    <xf numFmtId="0" fontId="12" fillId="3" borderId="19" xfId="0" applyFont="1" applyFill="1" applyBorder="1" applyAlignment="1">
      <alignment vertical="top"/>
    </xf>
    <xf numFmtId="0" fontId="12" fillId="3" borderId="22" xfId="0" applyFont="1" applyFill="1" applyBorder="1"/>
    <xf numFmtId="0" fontId="2" fillId="0" borderId="16" xfId="0" applyFont="1" applyBorder="1" applyAlignment="1">
      <alignment horizontal="center"/>
    </xf>
    <xf numFmtId="164" fontId="2" fillId="0" borderId="28" xfId="0" applyNumberFormat="1" applyFont="1" applyBorder="1"/>
    <xf numFmtId="0" fontId="2" fillId="0" borderId="18" xfId="0" applyFont="1" applyBorder="1" applyAlignment="1">
      <alignment horizontal="center"/>
    </xf>
    <xf numFmtId="0" fontId="2" fillId="0" borderId="22" xfId="0" applyFont="1" applyBorder="1" applyAlignment="1">
      <alignment horizontal="center"/>
    </xf>
    <xf numFmtId="164" fontId="2" fillId="0" borderId="30" xfId="0" applyNumberFormat="1" applyFont="1" applyBorder="1"/>
    <xf numFmtId="166" fontId="3" fillId="4" borderId="1" xfId="0"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Border="1"/>
    <xf numFmtId="166" fontId="6" fillId="0" borderId="3" xfId="0" applyNumberFormat="1" applyFont="1" applyFill="1" applyBorder="1" applyAlignment="1">
      <alignment horizontal="right"/>
    </xf>
    <xf numFmtId="166" fontId="3" fillId="4" borderId="3" xfId="0" applyNumberFormat="1" applyFont="1" applyFill="1" applyBorder="1" applyAlignment="1">
      <alignment horizontal="right"/>
    </xf>
    <xf numFmtId="166" fontId="3" fillId="0" borderId="3" xfId="0" applyNumberFormat="1" applyFont="1" applyFill="1" applyBorder="1" applyAlignment="1">
      <alignment horizontal="right"/>
    </xf>
    <xf numFmtId="166" fontId="3" fillId="0" borderId="3" xfId="0" applyNumberFormat="1" applyFont="1" applyBorder="1"/>
    <xf numFmtId="166" fontId="3" fillId="0" borderId="3" xfId="0" applyNumberFormat="1" applyFont="1" applyBorder="1" applyAlignment="1"/>
    <xf numFmtId="166" fontId="3" fillId="4" borderId="3" xfId="0" applyNumberFormat="1" applyFont="1" applyFill="1" applyBorder="1"/>
    <xf numFmtId="166" fontId="3" fillId="0" borderId="29" xfId="0" applyNumberFormat="1" applyFont="1" applyBorder="1"/>
    <xf numFmtId="166" fontId="3" fillId="0" borderId="29" xfId="0" applyNumberFormat="1" applyFont="1" applyBorder="1" applyAlignment="1"/>
    <xf numFmtId="166" fontId="3" fillId="4" borderId="29" xfId="0" applyNumberFormat="1" applyFont="1" applyFill="1" applyBorder="1"/>
    <xf numFmtId="166" fontId="6" fillId="0" borderId="29" xfId="0" applyNumberFormat="1" applyFont="1" applyFill="1" applyBorder="1" applyAlignment="1">
      <alignment horizontal="right"/>
    </xf>
    <xf numFmtId="166" fontId="9" fillId="0" borderId="3" xfId="0" applyNumberFormat="1" applyFont="1" applyBorder="1" applyAlignment="1">
      <alignment horizontal="right"/>
    </xf>
    <xf numFmtId="166" fontId="9" fillId="0" borderId="3" xfId="0" applyNumberFormat="1" applyFont="1" applyFill="1" applyBorder="1" applyAlignment="1">
      <alignment horizontal="right"/>
    </xf>
    <xf numFmtId="0" fontId="10" fillId="0" borderId="18" xfId="0" applyFont="1" applyBorder="1" applyAlignment="1">
      <alignment horizontal="center"/>
    </xf>
    <xf numFmtId="2" fontId="10" fillId="0" borderId="28" xfId="0" applyNumberFormat="1" applyFont="1" applyBorder="1" applyAlignment="1">
      <alignment horizontal="center"/>
    </xf>
    <xf numFmtId="0" fontId="10" fillId="0" borderId="22" xfId="0" applyFont="1" applyBorder="1" applyAlignment="1">
      <alignment horizontal="center"/>
    </xf>
    <xf numFmtId="166" fontId="9" fillId="0" borderId="29" xfId="0" applyNumberFormat="1" applyFont="1" applyBorder="1" applyAlignment="1">
      <alignment horizontal="right"/>
    </xf>
    <xf numFmtId="166" fontId="9" fillId="0" borderId="29" xfId="0" applyNumberFormat="1" applyFont="1" applyFill="1" applyBorder="1" applyAlignment="1">
      <alignment horizontal="right"/>
    </xf>
    <xf numFmtId="2" fontId="10" fillId="0" borderId="30" xfId="0" applyNumberFormat="1" applyFont="1" applyBorder="1" applyAlignment="1">
      <alignment horizontal="center"/>
    </xf>
    <xf numFmtId="0" fontId="12" fillId="3" borderId="16" xfId="0" applyFont="1" applyFill="1" applyBorder="1" applyAlignment="1">
      <alignment vertical="top"/>
    </xf>
    <xf numFmtId="0" fontId="12" fillId="3" borderId="18" xfId="0" applyFont="1" applyFill="1" applyBorder="1" applyAlignment="1">
      <alignment vertical="top"/>
    </xf>
    <xf numFmtId="0" fontId="12" fillId="3" borderId="14" xfId="0" applyFont="1" applyFill="1" applyBorder="1" applyAlignment="1">
      <alignment vertical="top"/>
    </xf>
    <xf numFmtId="0" fontId="11" fillId="3" borderId="6" xfId="0" applyFont="1" applyFill="1" applyBorder="1" applyAlignment="1">
      <alignment horizontal="justify" vertical="top" wrapText="1"/>
    </xf>
    <xf numFmtId="0" fontId="11" fillId="3" borderId="7" xfId="0" applyFont="1" applyFill="1" applyBorder="1" applyAlignment="1">
      <alignment horizontal="justify" vertical="top" wrapText="1"/>
    </xf>
    <xf numFmtId="0" fontId="11" fillId="3" borderId="17" xfId="0" applyFont="1" applyFill="1" applyBorder="1" applyAlignment="1">
      <alignment horizontal="justify" vertical="top" wrapText="1"/>
    </xf>
    <xf numFmtId="0" fontId="11" fillId="3" borderId="4" xfId="0" applyFont="1" applyFill="1" applyBorder="1" applyAlignment="1">
      <alignment horizontal="justify" vertical="top" wrapText="1"/>
    </xf>
    <xf numFmtId="0" fontId="11" fillId="3" borderId="0" xfId="0" applyFont="1" applyFill="1" applyBorder="1" applyAlignment="1">
      <alignment horizontal="justify" vertical="top" wrapText="1"/>
    </xf>
    <xf numFmtId="0" fontId="11" fillId="3" borderId="21" xfId="0" applyFont="1" applyFill="1" applyBorder="1" applyAlignment="1">
      <alignment horizontal="justify" vertical="top" wrapText="1"/>
    </xf>
    <xf numFmtId="0" fontId="11" fillId="3" borderId="5" xfId="0" applyFont="1" applyFill="1" applyBorder="1" applyAlignment="1">
      <alignment horizontal="justify" vertical="top" wrapText="1"/>
    </xf>
    <xf numFmtId="0" fontId="11" fillId="3" borderId="8" xfId="0" applyFont="1" applyFill="1" applyBorder="1" applyAlignment="1">
      <alignment horizontal="justify" vertical="top" wrapText="1"/>
    </xf>
    <xf numFmtId="0" fontId="11" fillId="3" borderId="15" xfId="0" applyFont="1" applyFill="1" applyBorder="1" applyAlignment="1">
      <alignment horizontal="justify" vertical="top" wrapText="1"/>
    </xf>
    <xf numFmtId="165" fontId="11" fillId="3" borderId="9" xfId="0" applyNumberFormat="1" applyFont="1" applyFill="1" applyBorder="1" applyAlignment="1">
      <alignment horizontal="left" vertical="top" wrapText="1"/>
    </xf>
    <xf numFmtId="165" fontId="11" fillId="3" borderId="10" xfId="0" applyNumberFormat="1" applyFont="1" applyFill="1" applyBorder="1" applyAlignment="1">
      <alignment horizontal="left" vertical="top" wrapText="1"/>
    </xf>
    <xf numFmtId="165" fontId="11" fillId="3" borderId="20" xfId="0" applyNumberFormat="1" applyFont="1" applyFill="1" applyBorder="1" applyAlignment="1">
      <alignment horizontal="lef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1" fillId="3" borderId="8" xfId="0" applyFont="1" applyFill="1" applyBorder="1" applyAlignment="1">
      <alignment vertical="top" wrapText="1"/>
    </xf>
    <xf numFmtId="0" fontId="11" fillId="3" borderId="15" xfId="0" applyFont="1" applyFill="1" applyBorder="1" applyAlignment="1">
      <alignment vertical="top" wrapText="1"/>
    </xf>
    <xf numFmtId="0" fontId="11" fillId="3" borderId="7" xfId="0" applyFont="1" applyFill="1" applyBorder="1" applyAlignment="1">
      <alignment vertical="top" wrapText="1"/>
    </xf>
    <xf numFmtId="0" fontId="11" fillId="3" borderId="17" xfId="0" applyFont="1" applyFill="1" applyBorder="1" applyAlignment="1">
      <alignment vertical="top" wrapText="1"/>
    </xf>
    <xf numFmtId="0" fontId="11" fillId="3" borderId="9" xfId="0" applyFont="1" applyFill="1" applyBorder="1" applyAlignment="1">
      <alignment vertical="top" wrapText="1"/>
    </xf>
    <xf numFmtId="0" fontId="11" fillId="3" borderId="10" xfId="0" applyFont="1" applyFill="1" applyBorder="1" applyAlignment="1">
      <alignment vertical="top" wrapText="1"/>
    </xf>
    <xf numFmtId="0" fontId="11" fillId="3" borderId="20" xfId="0" applyFont="1" applyFill="1" applyBorder="1" applyAlignment="1">
      <alignment vertical="top" wrapText="1"/>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6" borderId="1" xfId="0" applyFont="1" applyFill="1" applyBorder="1" applyAlignment="1">
      <alignment horizontal="center" wrapText="1"/>
    </xf>
    <xf numFmtId="0" fontId="2" fillId="6" borderId="2" xfId="0" applyFont="1" applyFill="1" applyBorder="1" applyAlignment="1">
      <alignment horizontal="center" wrapText="1"/>
    </xf>
    <xf numFmtId="0" fontId="2" fillId="0" borderId="16" xfId="0" applyFont="1" applyBorder="1" applyAlignment="1">
      <alignment horizontal="center" wrapText="1"/>
    </xf>
    <xf numFmtId="0" fontId="2" fillId="0" borderId="14" xfId="0" applyFont="1" applyBorder="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7" borderId="1" xfId="0" applyFont="1" applyFill="1" applyBorder="1" applyAlignment="1">
      <alignment horizontal="center" wrapText="1"/>
    </xf>
    <xf numFmtId="0" fontId="2" fillId="7"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10" fillId="0" borderId="31" xfId="0" applyFont="1" applyBorder="1"/>
    <xf numFmtId="0" fontId="10" fillId="0" borderId="12" xfId="0" applyFont="1" applyBorder="1"/>
    <xf numFmtId="0" fontId="10" fillId="0" borderId="13" xfId="0" applyFont="1" applyBorder="1"/>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16" xfId="0" applyFont="1" applyFill="1" applyBorder="1" applyAlignment="1">
      <alignment horizontal="center" wrapText="1"/>
    </xf>
    <xf numFmtId="0" fontId="10" fillId="0" borderId="14" xfId="0" applyFont="1" applyFill="1" applyBorder="1" applyAlignment="1">
      <alignment horizontal="center" wrapText="1"/>
    </xf>
    <xf numFmtId="0" fontId="10" fillId="0" borderId="26" xfId="0" applyFont="1" applyFill="1" applyBorder="1" applyAlignment="1">
      <alignment horizontal="center" wrapText="1"/>
    </xf>
    <xf numFmtId="0" fontId="10" fillId="0" borderId="27" xfId="0" applyFont="1" applyFill="1" applyBorder="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5050"/>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B26" sqref="B26"/>
    </sheetView>
  </sheetViews>
  <sheetFormatPr defaultRowHeight="12.75" x14ac:dyDescent="0.2"/>
  <sheetData>
    <row r="1" spans="1:9" ht="15.75" x14ac:dyDescent="0.25">
      <c r="A1" s="9" t="s">
        <v>12</v>
      </c>
      <c r="B1" s="56" t="s">
        <v>24</v>
      </c>
      <c r="C1" s="56"/>
      <c r="D1" s="56"/>
      <c r="E1" s="56"/>
      <c r="F1" s="56"/>
      <c r="G1" s="56"/>
      <c r="H1" s="56"/>
      <c r="I1" s="57"/>
    </row>
    <row r="2" spans="1:9" ht="15.75" x14ac:dyDescent="0.25">
      <c r="A2" s="10"/>
      <c r="B2" s="58"/>
      <c r="C2" s="58"/>
      <c r="D2" s="58"/>
      <c r="E2" s="58"/>
      <c r="F2" s="58"/>
      <c r="G2" s="58"/>
      <c r="H2" s="58"/>
      <c r="I2" s="59"/>
    </row>
    <row r="3" spans="1:9" ht="15.75" x14ac:dyDescent="0.25">
      <c r="A3" s="11" t="s">
        <v>13</v>
      </c>
      <c r="B3" s="60" t="s">
        <v>25</v>
      </c>
      <c r="C3" s="60"/>
      <c r="D3" s="60"/>
      <c r="E3" s="60"/>
      <c r="F3" s="60"/>
      <c r="G3" s="60"/>
      <c r="H3" s="60"/>
      <c r="I3" s="61"/>
    </row>
    <row r="4" spans="1:9" ht="15.75" x14ac:dyDescent="0.25">
      <c r="A4" s="12"/>
      <c r="B4" s="58"/>
      <c r="C4" s="58"/>
      <c r="D4" s="58"/>
      <c r="E4" s="58"/>
      <c r="F4" s="58"/>
      <c r="G4" s="58"/>
      <c r="H4" s="58"/>
      <c r="I4" s="59"/>
    </row>
    <row r="5" spans="1:9" ht="15.75" x14ac:dyDescent="0.2">
      <c r="A5" s="13" t="s">
        <v>14</v>
      </c>
      <c r="B5" s="62" t="s">
        <v>23</v>
      </c>
      <c r="C5" s="63"/>
      <c r="D5" s="63"/>
      <c r="E5" s="63"/>
      <c r="F5" s="63"/>
      <c r="G5" s="63"/>
      <c r="H5" s="63"/>
      <c r="I5" s="64"/>
    </row>
    <row r="6" spans="1:9" ht="15" customHeight="1" x14ac:dyDescent="0.2">
      <c r="A6" s="41" t="s">
        <v>26</v>
      </c>
      <c r="B6" s="44" t="s">
        <v>28</v>
      </c>
      <c r="C6" s="45"/>
      <c r="D6" s="45"/>
      <c r="E6" s="45"/>
      <c r="F6" s="45"/>
      <c r="G6" s="45"/>
      <c r="H6" s="45"/>
      <c r="I6" s="46"/>
    </row>
    <row r="7" spans="1:9" ht="15" customHeight="1" x14ac:dyDescent="0.2">
      <c r="A7" s="42"/>
      <c r="B7" s="47"/>
      <c r="C7" s="48"/>
      <c r="D7" s="48"/>
      <c r="E7" s="48"/>
      <c r="F7" s="48"/>
      <c r="G7" s="48"/>
      <c r="H7" s="48"/>
      <c r="I7" s="49"/>
    </row>
    <row r="8" spans="1:9" ht="15" customHeight="1" x14ac:dyDescent="0.2">
      <c r="A8" s="42"/>
      <c r="B8" s="47"/>
      <c r="C8" s="48"/>
      <c r="D8" s="48"/>
      <c r="E8" s="48"/>
      <c r="F8" s="48"/>
      <c r="G8" s="48"/>
      <c r="H8" s="48"/>
      <c r="I8" s="49"/>
    </row>
    <row r="9" spans="1:9" ht="15" customHeight="1" x14ac:dyDescent="0.2">
      <c r="A9" s="42"/>
      <c r="B9" s="47"/>
      <c r="C9" s="48"/>
      <c r="D9" s="48"/>
      <c r="E9" s="48"/>
      <c r="F9" s="48"/>
      <c r="G9" s="48"/>
      <c r="H9" s="48"/>
      <c r="I9" s="49"/>
    </row>
    <row r="10" spans="1:9" ht="15" customHeight="1" x14ac:dyDescent="0.2">
      <c r="A10" s="42"/>
      <c r="B10" s="47"/>
      <c r="C10" s="48"/>
      <c r="D10" s="48"/>
      <c r="E10" s="48"/>
      <c r="F10" s="48"/>
      <c r="G10" s="48"/>
      <c r="H10" s="48"/>
      <c r="I10" s="49"/>
    </row>
    <row r="11" spans="1:9" ht="15" customHeight="1" x14ac:dyDescent="0.2">
      <c r="A11" s="42"/>
      <c r="B11" s="47"/>
      <c r="C11" s="48"/>
      <c r="D11" s="48"/>
      <c r="E11" s="48"/>
      <c r="F11" s="48"/>
      <c r="G11" s="48"/>
      <c r="H11" s="48"/>
      <c r="I11" s="49"/>
    </row>
    <row r="12" spans="1:9" ht="15" customHeight="1" x14ac:dyDescent="0.2">
      <c r="A12" s="42"/>
      <c r="B12" s="47"/>
      <c r="C12" s="48"/>
      <c r="D12" s="48"/>
      <c r="E12" s="48"/>
      <c r="F12" s="48"/>
      <c r="G12" s="48"/>
      <c r="H12" s="48"/>
      <c r="I12" s="49"/>
    </row>
    <row r="13" spans="1:9" ht="15" customHeight="1" x14ac:dyDescent="0.2">
      <c r="A13" s="42"/>
      <c r="B13" s="47"/>
      <c r="C13" s="48"/>
      <c r="D13" s="48"/>
      <c r="E13" s="48"/>
      <c r="F13" s="48"/>
      <c r="G13" s="48"/>
      <c r="H13" s="48"/>
      <c r="I13" s="49"/>
    </row>
    <row r="14" spans="1:9" ht="15" customHeight="1" x14ac:dyDescent="0.2">
      <c r="A14" s="42"/>
      <c r="B14" s="47"/>
      <c r="C14" s="48"/>
      <c r="D14" s="48"/>
      <c r="E14" s="48"/>
      <c r="F14" s="48"/>
      <c r="G14" s="48"/>
      <c r="H14" s="48"/>
      <c r="I14" s="49"/>
    </row>
    <row r="15" spans="1:9" ht="15" customHeight="1" x14ac:dyDescent="0.2">
      <c r="A15" s="42"/>
      <c r="B15" s="47"/>
      <c r="C15" s="48"/>
      <c r="D15" s="48"/>
      <c r="E15" s="48"/>
      <c r="F15" s="48"/>
      <c r="G15" s="48"/>
      <c r="H15" s="48"/>
      <c r="I15" s="49"/>
    </row>
    <row r="16" spans="1:9" ht="15" customHeight="1" x14ac:dyDescent="0.2">
      <c r="A16" s="42"/>
      <c r="B16" s="47"/>
      <c r="C16" s="48"/>
      <c r="D16" s="48"/>
      <c r="E16" s="48"/>
      <c r="F16" s="48"/>
      <c r="G16" s="48"/>
      <c r="H16" s="48"/>
      <c r="I16" s="49"/>
    </row>
    <row r="17" spans="1:9" ht="15" customHeight="1" x14ac:dyDescent="0.2">
      <c r="A17" s="42"/>
      <c r="B17" s="47"/>
      <c r="C17" s="48"/>
      <c r="D17" s="48"/>
      <c r="E17" s="48"/>
      <c r="F17" s="48"/>
      <c r="G17" s="48"/>
      <c r="H17" s="48"/>
      <c r="I17" s="49"/>
    </row>
    <row r="18" spans="1:9" ht="15" customHeight="1" x14ac:dyDescent="0.2">
      <c r="A18" s="42"/>
      <c r="B18" s="47"/>
      <c r="C18" s="48"/>
      <c r="D18" s="48"/>
      <c r="E18" s="48"/>
      <c r="F18" s="48"/>
      <c r="G18" s="48"/>
      <c r="H18" s="48"/>
      <c r="I18" s="49"/>
    </row>
    <row r="19" spans="1:9" ht="15" customHeight="1" x14ac:dyDescent="0.2">
      <c r="A19" s="42"/>
      <c r="B19" s="47"/>
      <c r="C19" s="48"/>
      <c r="D19" s="48"/>
      <c r="E19" s="48"/>
      <c r="F19" s="48"/>
      <c r="G19" s="48"/>
      <c r="H19" s="48"/>
      <c r="I19" s="49"/>
    </row>
    <row r="20" spans="1:9" ht="15" customHeight="1" x14ac:dyDescent="0.2">
      <c r="A20" s="42"/>
      <c r="B20" s="47"/>
      <c r="C20" s="48"/>
      <c r="D20" s="48"/>
      <c r="E20" s="48"/>
      <c r="F20" s="48"/>
      <c r="G20" s="48"/>
      <c r="H20" s="48"/>
      <c r="I20" s="49"/>
    </row>
    <row r="21" spans="1:9" ht="15" customHeight="1" x14ac:dyDescent="0.2">
      <c r="A21" s="42"/>
      <c r="B21" s="47"/>
      <c r="C21" s="48"/>
      <c r="D21" s="48"/>
      <c r="E21" s="48"/>
      <c r="F21" s="48"/>
      <c r="G21" s="48"/>
      <c r="H21" s="48"/>
      <c r="I21" s="49"/>
    </row>
    <row r="22" spans="1:9" ht="15" customHeight="1" x14ac:dyDescent="0.2">
      <c r="A22" s="43"/>
      <c r="B22" s="50"/>
      <c r="C22" s="51"/>
      <c r="D22" s="51"/>
      <c r="E22" s="51"/>
      <c r="F22" s="51"/>
      <c r="G22" s="51"/>
      <c r="H22" s="51"/>
      <c r="I22" s="52"/>
    </row>
    <row r="23" spans="1:9" ht="15.75" x14ac:dyDescent="0.25">
      <c r="A23" s="10" t="s">
        <v>15</v>
      </c>
      <c r="B23" s="53">
        <v>41427</v>
      </c>
      <c r="C23" s="54"/>
      <c r="D23" s="54"/>
      <c r="E23" s="54"/>
      <c r="F23" s="54"/>
      <c r="G23" s="54"/>
      <c r="H23" s="54"/>
      <c r="I23" s="55"/>
    </row>
    <row r="24" spans="1:9" ht="15" customHeight="1" x14ac:dyDescent="0.25">
      <c r="A24" s="10" t="s">
        <v>16</v>
      </c>
      <c r="B24" s="53">
        <v>43450</v>
      </c>
      <c r="C24" s="54"/>
      <c r="D24" s="54"/>
      <c r="E24" s="54"/>
      <c r="F24" s="54"/>
      <c r="G24" s="54"/>
      <c r="H24" s="54"/>
      <c r="I24" s="55"/>
    </row>
    <row r="25" spans="1:9" ht="15.75" customHeight="1" thickBot="1" x14ac:dyDescent="0.3">
      <c r="A25" s="14" t="s">
        <v>17</v>
      </c>
      <c r="B25" s="53">
        <v>43450</v>
      </c>
      <c r="C25" s="54"/>
      <c r="D25" s="54"/>
      <c r="E25" s="54"/>
      <c r="F25" s="54"/>
      <c r="G25" s="54"/>
      <c r="H25" s="54"/>
      <c r="I25" s="55"/>
    </row>
  </sheetData>
  <mergeCells count="8">
    <mergeCell ref="A6:A22"/>
    <mergeCell ref="B6:I22"/>
    <mergeCell ref="B25:I25"/>
    <mergeCell ref="B1:I2"/>
    <mergeCell ref="B3:I4"/>
    <mergeCell ref="B5:I5"/>
    <mergeCell ref="B23:I23"/>
    <mergeCell ref="B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B27" sqref="B27"/>
    </sheetView>
  </sheetViews>
  <sheetFormatPr defaultColWidth="8.85546875" defaultRowHeight="12.75" x14ac:dyDescent="0.2"/>
  <cols>
    <col min="1" max="1" width="25.7109375" style="1" customWidth="1"/>
    <col min="2" max="5" width="15.7109375" style="1" customWidth="1"/>
    <col min="6" max="12" width="11.85546875" style="1" customWidth="1"/>
    <col min="13" max="13" width="12.7109375" style="1" customWidth="1"/>
    <col min="14" max="16384" width="8.85546875" style="1"/>
  </cols>
  <sheetData>
    <row r="1" spans="1:13" x14ac:dyDescent="0.2">
      <c r="A1" s="65" t="s">
        <v>27</v>
      </c>
      <c r="B1" s="66"/>
      <c r="C1" s="66"/>
      <c r="D1" s="66"/>
      <c r="E1" s="66"/>
      <c r="F1" s="66"/>
      <c r="G1" s="66"/>
      <c r="H1" s="66"/>
      <c r="I1" s="66"/>
      <c r="J1" s="66"/>
      <c r="K1" s="66"/>
      <c r="L1" s="66"/>
      <c r="M1" s="67"/>
    </row>
    <row r="2" spans="1:13" ht="12.75" customHeight="1" x14ac:dyDescent="0.2">
      <c r="A2" s="70" t="s">
        <v>22</v>
      </c>
      <c r="B2" s="72" t="s">
        <v>0</v>
      </c>
      <c r="C2" s="74" t="s">
        <v>3</v>
      </c>
      <c r="D2" s="74" t="s">
        <v>4</v>
      </c>
      <c r="E2" s="74" t="s">
        <v>5</v>
      </c>
      <c r="F2" s="76" t="s">
        <v>1</v>
      </c>
      <c r="G2" s="78" t="s">
        <v>6</v>
      </c>
      <c r="H2" s="68" t="s">
        <v>2</v>
      </c>
      <c r="I2" s="80" t="s">
        <v>7</v>
      </c>
      <c r="J2" s="80" t="s">
        <v>8</v>
      </c>
      <c r="K2" s="80" t="s">
        <v>9</v>
      </c>
      <c r="L2" s="82" t="s">
        <v>10</v>
      </c>
      <c r="M2" s="84" t="s">
        <v>11</v>
      </c>
    </row>
    <row r="3" spans="1:13" x14ac:dyDescent="0.2">
      <c r="A3" s="71"/>
      <c r="B3" s="73"/>
      <c r="C3" s="75"/>
      <c r="D3" s="75"/>
      <c r="E3" s="75"/>
      <c r="F3" s="77"/>
      <c r="G3" s="79"/>
      <c r="H3" s="69"/>
      <c r="I3" s="81"/>
      <c r="J3" s="81"/>
      <c r="K3" s="81"/>
      <c r="L3" s="83"/>
      <c r="M3" s="85"/>
    </row>
    <row r="4" spans="1:13" x14ac:dyDescent="0.2">
      <c r="A4" s="15">
        <v>1996</v>
      </c>
      <c r="B4" s="20"/>
      <c r="C4" s="20"/>
      <c r="D4" s="20"/>
      <c r="E4" s="21">
        <v>10853344</v>
      </c>
      <c r="F4" s="21">
        <v>19231094</v>
      </c>
      <c r="G4" s="21">
        <v>10853344</v>
      </c>
      <c r="H4" s="22">
        <v>11311727</v>
      </c>
      <c r="I4" s="21">
        <v>7628975</v>
      </c>
      <c r="J4" s="21">
        <v>2683000</v>
      </c>
      <c r="K4" s="21">
        <v>14950423</v>
      </c>
      <c r="L4" s="23">
        <f t="shared" ref="L4:L18" si="0">SUM(F4,G4,H4,-I4,-J4,-K4)</f>
        <v>16133767</v>
      </c>
      <c r="M4" s="16">
        <f>PRODUCT(L4,1/F4)</f>
        <v>0.83894171595230094</v>
      </c>
    </row>
    <row r="5" spans="1:13" x14ac:dyDescent="0.2">
      <c r="A5" s="17">
        <v>1997</v>
      </c>
      <c r="B5" s="24"/>
      <c r="C5" s="24"/>
      <c r="D5" s="24"/>
      <c r="E5" s="25">
        <v>8872601</v>
      </c>
      <c r="F5" s="25">
        <v>21790968</v>
      </c>
      <c r="G5" s="25">
        <v>8872601</v>
      </c>
      <c r="H5" s="26">
        <v>9404151</v>
      </c>
      <c r="I5" s="25">
        <v>8644477</v>
      </c>
      <c r="J5" s="25">
        <v>1099020</v>
      </c>
      <c r="K5" s="25">
        <v>15257748</v>
      </c>
      <c r="L5" s="23">
        <f t="shared" si="0"/>
        <v>15066475</v>
      </c>
      <c r="M5" s="16">
        <f t="shared" ref="M5:M18" si="1">PRODUCT(L5,1/F5)</f>
        <v>0.69140916548544329</v>
      </c>
    </row>
    <row r="6" spans="1:13" x14ac:dyDescent="0.2">
      <c r="A6" s="17">
        <v>1998</v>
      </c>
      <c r="B6" s="24"/>
      <c r="C6" s="24"/>
      <c r="D6" s="24"/>
      <c r="E6" s="25">
        <v>7497472</v>
      </c>
      <c r="F6" s="25">
        <v>20872858</v>
      </c>
      <c r="G6" s="25">
        <v>7497472</v>
      </c>
      <c r="H6" s="26">
        <v>7342604</v>
      </c>
      <c r="I6" s="25">
        <v>8280263</v>
      </c>
      <c r="J6" s="25">
        <v>899000</v>
      </c>
      <c r="K6" s="25">
        <v>15095047</v>
      </c>
      <c r="L6" s="23">
        <f t="shared" si="0"/>
        <v>11438624</v>
      </c>
      <c r="M6" s="16">
        <f t="shared" si="1"/>
        <v>0.54801426809879128</v>
      </c>
    </row>
    <row r="7" spans="1:13" x14ac:dyDescent="0.2">
      <c r="A7" s="17">
        <v>1999</v>
      </c>
      <c r="B7" s="25">
        <v>53427571</v>
      </c>
      <c r="C7" s="25">
        <v>15714589</v>
      </c>
      <c r="D7" s="26">
        <f t="shared" ref="D7:D9" si="2">SUM(B7,-C7)</f>
        <v>37712982</v>
      </c>
      <c r="E7" s="25">
        <v>7917604</v>
      </c>
      <c r="F7" s="27">
        <f t="shared" ref="F7:F18" si="3">SUM(D7,-E7)</f>
        <v>29795378</v>
      </c>
      <c r="G7" s="25">
        <v>6923454</v>
      </c>
      <c r="H7" s="26">
        <v>3345706</v>
      </c>
      <c r="I7" s="25">
        <v>11819826</v>
      </c>
      <c r="J7" s="25">
        <v>3298807</v>
      </c>
      <c r="K7" s="25">
        <v>14462320</v>
      </c>
      <c r="L7" s="23">
        <f t="shared" si="0"/>
        <v>10483585</v>
      </c>
      <c r="M7" s="16">
        <f t="shared" si="1"/>
        <v>0.35185272695650988</v>
      </c>
    </row>
    <row r="8" spans="1:13" x14ac:dyDescent="0.2">
      <c r="A8" s="17">
        <v>2000</v>
      </c>
      <c r="B8" s="25">
        <v>56299657</v>
      </c>
      <c r="C8" s="25">
        <v>19787088</v>
      </c>
      <c r="D8" s="26">
        <f t="shared" si="2"/>
        <v>36512569</v>
      </c>
      <c r="E8" s="25">
        <v>5216505</v>
      </c>
      <c r="F8" s="27">
        <f t="shared" si="3"/>
        <v>31296064</v>
      </c>
      <c r="G8" s="25">
        <v>7291197</v>
      </c>
      <c r="H8" s="26">
        <v>992334</v>
      </c>
      <c r="I8" s="25">
        <v>12415149</v>
      </c>
      <c r="J8" s="25">
        <v>9594388</v>
      </c>
      <c r="K8" s="25">
        <v>16703980</v>
      </c>
      <c r="L8" s="23">
        <f t="shared" si="0"/>
        <v>866078</v>
      </c>
      <c r="M8" s="16">
        <f t="shared" si="1"/>
        <v>2.7673703632507912E-2</v>
      </c>
    </row>
    <row r="9" spans="1:13" x14ac:dyDescent="0.2">
      <c r="A9" s="17">
        <v>2001</v>
      </c>
      <c r="B9" s="25">
        <v>57262724</v>
      </c>
      <c r="C9" s="25">
        <v>18295808</v>
      </c>
      <c r="D9" s="26">
        <f t="shared" si="2"/>
        <v>38966916</v>
      </c>
      <c r="E9" s="25">
        <v>7402188</v>
      </c>
      <c r="F9" s="27">
        <f t="shared" si="3"/>
        <v>31564728</v>
      </c>
      <c r="G9" s="25">
        <v>8601635</v>
      </c>
      <c r="H9" s="28"/>
      <c r="I9" s="25">
        <v>12521728</v>
      </c>
      <c r="J9" s="25">
        <v>3911345</v>
      </c>
      <c r="K9" s="25">
        <v>12491829</v>
      </c>
      <c r="L9" s="23">
        <f t="shared" si="0"/>
        <v>11241461</v>
      </c>
      <c r="M9" s="16">
        <f t="shared" si="1"/>
        <v>0.35613996103498818</v>
      </c>
    </row>
    <row r="10" spans="1:13" x14ac:dyDescent="0.2">
      <c r="A10" s="17">
        <v>2002</v>
      </c>
      <c r="B10" s="26">
        <v>56634172</v>
      </c>
      <c r="C10" s="26">
        <v>19340139</v>
      </c>
      <c r="D10" s="26">
        <f t="shared" ref="D10:D18" si="4">SUM(B10,-C10)</f>
        <v>37294033</v>
      </c>
      <c r="E10" s="26">
        <v>7710718</v>
      </c>
      <c r="F10" s="27">
        <f t="shared" si="3"/>
        <v>29583315</v>
      </c>
      <c r="G10" s="26">
        <v>8601937</v>
      </c>
      <c r="H10" s="28"/>
      <c r="I10" s="26">
        <v>11735701</v>
      </c>
      <c r="J10" s="26">
        <v>3077000</v>
      </c>
      <c r="K10" s="26">
        <v>8442379</v>
      </c>
      <c r="L10" s="23">
        <f t="shared" si="0"/>
        <v>14930172</v>
      </c>
      <c r="M10" s="16">
        <f t="shared" si="1"/>
        <v>0.50468218318332481</v>
      </c>
    </row>
    <row r="11" spans="1:13" x14ac:dyDescent="0.2">
      <c r="A11" s="17">
        <v>2003</v>
      </c>
      <c r="B11" s="26">
        <v>54853291</v>
      </c>
      <c r="C11" s="26">
        <v>20049696</v>
      </c>
      <c r="D11" s="26">
        <f t="shared" si="4"/>
        <v>34803595</v>
      </c>
      <c r="E11" s="26">
        <v>5799780</v>
      </c>
      <c r="F11" s="27">
        <f t="shared" si="3"/>
        <v>29003815</v>
      </c>
      <c r="G11" s="26">
        <v>6542994</v>
      </c>
      <c r="H11" s="28"/>
      <c r="I11" s="26">
        <v>11505813</v>
      </c>
      <c r="J11" s="26">
        <v>1267000</v>
      </c>
      <c r="K11" s="26">
        <v>7448095</v>
      </c>
      <c r="L11" s="23">
        <f t="shared" si="0"/>
        <v>15325901</v>
      </c>
      <c r="M11" s="16">
        <f t="shared" si="1"/>
        <v>0.52840983160318744</v>
      </c>
    </row>
    <row r="12" spans="1:13" x14ac:dyDescent="0.2">
      <c r="A12" s="17">
        <v>2004</v>
      </c>
      <c r="B12" s="26">
        <v>41199311</v>
      </c>
      <c r="C12" s="26">
        <v>19717072</v>
      </c>
      <c r="D12" s="26">
        <f t="shared" si="4"/>
        <v>21482239</v>
      </c>
      <c r="E12" s="26">
        <v>5329207</v>
      </c>
      <c r="F12" s="27">
        <f t="shared" si="3"/>
        <v>16153032</v>
      </c>
      <c r="G12" s="26">
        <v>5895223</v>
      </c>
      <c r="H12" s="28"/>
      <c r="I12" s="26">
        <v>6407908</v>
      </c>
      <c r="J12" s="26">
        <v>1188368</v>
      </c>
      <c r="K12" s="26">
        <v>7845809</v>
      </c>
      <c r="L12" s="23">
        <f t="shared" si="0"/>
        <v>6606170</v>
      </c>
      <c r="M12" s="16">
        <f t="shared" si="1"/>
        <v>0.4089739932416403</v>
      </c>
    </row>
    <row r="13" spans="1:13" x14ac:dyDescent="0.2">
      <c r="A13" s="17">
        <v>2005</v>
      </c>
      <c r="B13" s="26">
        <v>41155432</v>
      </c>
      <c r="C13" s="26">
        <v>18731004</v>
      </c>
      <c r="D13" s="26">
        <f t="shared" si="4"/>
        <v>22424428</v>
      </c>
      <c r="E13" s="26">
        <v>4306724</v>
      </c>
      <c r="F13" s="27">
        <f t="shared" si="3"/>
        <v>18117704</v>
      </c>
      <c r="G13" s="26">
        <v>5642023</v>
      </c>
      <c r="H13" s="28"/>
      <c r="I13" s="26">
        <v>7187293</v>
      </c>
      <c r="J13" s="26">
        <v>1352521</v>
      </c>
      <c r="K13" s="26">
        <v>11190220</v>
      </c>
      <c r="L13" s="23">
        <f t="shared" si="0"/>
        <v>4029693</v>
      </c>
      <c r="M13" s="16">
        <f t="shared" si="1"/>
        <v>0.22241742110368951</v>
      </c>
    </row>
    <row r="14" spans="1:13" x14ac:dyDescent="0.2">
      <c r="A14" s="17">
        <v>2006</v>
      </c>
      <c r="B14" s="26">
        <v>56523225</v>
      </c>
      <c r="C14" s="26">
        <v>20736414</v>
      </c>
      <c r="D14" s="26">
        <f t="shared" si="4"/>
        <v>35786811</v>
      </c>
      <c r="E14" s="26">
        <v>4553677</v>
      </c>
      <c r="F14" s="27">
        <f t="shared" si="3"/>
        <v>31233134</v>
      </c>
      <c r="G14" s="26">
        <v>6077558</v>
      </c>
      <c r="H14" s="28"/>
      <c r="I14" s="26">
        <v>12390184</v>
      </c>
      <c r="J14" s="26">
        <v>4683713</v>
      </c>
      <c r="K14" s="26">
        <v>14408086</v>
      </c>
      <c r="L14" s="23">
        <f t="shared" si="0"/>
        <v>5828709</v>
      </c>
      <c r="M14" s="16">
        <f t="shared" si="1"/>
        <v>0.18661940873432681</v>
      </c>
    </row>
    <row r="15" spans="1:13" x14ac:dyDescent="0.2">
      <c r="A15" s="17">
        <v>2007</v>
      </c>
      <c r="B15" s="26">
        <v>50792873</v>
      </c>
      <c r="C15" s="26">
        <v>21246356</v>
      </c>
      <c r="D15" s="26">
        <f t="shared" si="4"/>
        <v>29546517</v>
      </c>
      <c r="E15" s="26">
        <v>3602592</v>
      </c>
      <c r="F15" s="27">
        <f t="shared" si="3"/>
        <v>25943925</v>
      </c>
      <c r="G15" s="26">
        <v>6056994</v>
      </c>
      <c r="H15" s="28"/>
      <c r="I15" s="26">
        <v>10291955</v>
      </c>
      <c r="J15" s="26">
        <v>2883000</v>
      </c>
      <c r="K15" s="26">
        <v>14552710</v>
      </c>
      <c r="L15" s="23">
        <f t="shared" si="0"/>
        <v>4273254</v>
      </c>
      <c r="M15" s="16">
        <f t="shared" si="1"/>
        <v>0.1647111607052518</v>
      </c>
    </row>
    <row r="16" spans="1:13" x14ac:dyDescent="0.2">
      <c r="A16" s="17">
        <v>2008</v>
      </c>
      <c r="B16" s="26">
        <v>62066906</v>
      </c>
      <c r="C16" s="26">
        <v>23320825</v>
      </c>
      <c r="D16" s="26">
        <f t="shared" si="4"/>
        <v>38746081</v>
      </c>
      <c r="E16" s="26">
        <v>6299907</v>
      </c>
      <c r="F16" s="27">
        <f t="shared" si="3"/>
        <v>32446174</v>
      </c>
      <c r="G16" s="26">
        <v>6387604</v>
      </c>
      <c r="H16" s="28"/>
      <c r="I16" s="26">
        <v>12871397</v>
      </c>
      <c r="J16" s="26">
        <v>4364000</v>
      </c>
      <c r="K16" s="26">
        <v>9183573</v>
      </c>
      <c r="L16" s="23">
        <f t="shared" si="0"/>
        <v>12414808</v>
      </c>
      <c r="M16" s="16">
        <f t="shared" si="1"/>
        <v>0.38262779457448515</v>
      </c>
    </row>
    <row r="17" spans="1:13" x14ac:dyDescent="0.2">
      <c r="A17" s="17">
        <v>2009</v>
      </c>
      <c r="B17" s="26">
        <v>61759486</v>
      </c>
      <c r="C17" s="26">
        <v>25165206</v>
      </c>
      <c r="D17" s="26">
        <f t="shared" si="4"/>
        <v>36594280</v>
      </c>
      <c r="E17" s="26">
        <v>6150712</v>
      </c>
      <c r="F17" s="27">
        <f t="shared" si="3"/>
        <v>30443568</v>
      </c>
      <c r="G17" s="26">
        <v>6903042</v>
      </c>
      <c r="H17" s="28"/>
      <c r="I17" s="26">
        <v>12076963</v>
      </c>
      <c r="J17" s="26">
        <v>8880000</v>
      </c>
      <c r="K17" s="26">
        <v>5875318</v>
      </c>
      <c r="L17" s="23">
        <f t="shared" si="0"/>
        <v>10514329</v>
      </c>
      <c r="M17" s="16">
        <f t="shared" si="1"/>
        <v>0.34537111418740407</v>
      </c>
    </row>
    <row r="18" spans="1:13" ht="13.5" thickBot="1" x14ac:dyDescent="0.25">
      <c r="A18" s="18">
        <v>2010</v>
      </c>
      <c r="B18" s="29">
        <v>68484201</v>
      </c>
      <c r="C18" s="29">
        <v>26718621</v>
      </c>
      <c r="D18" s="29">
        <f t="shared" si="4"/>
        <v>41765580</v>
      </c>
      <c r="E18" s="29">
        <v>8430067</v>
      </c>
      <c r="F18" s="30">
        <f t="shared" si="3"/>
        <v>33335513</v>
      </c>
      <c r="G18" s="29">
        <v>8327294</v>
      </c>
      <c r="H18" s="31"/>
      <c r="I18" s="29">
        <v>13224198</v>
      </c>
      <c r="J18" s="29">
        <v>2833000</v>
      </c>
      <c r="K18" s="29">
        <v>6327265</v>
      </c>
      <c r="L18" s="32">
        <f t="shared" si="0"/>
        <v>19278344</v>
      </c>
      <c r="M18" s="19">
        <f t="shared" si="1"/>
        <v>0.57831250414535396</v>
      </c>
    </row>
    <row r="19" spans="1:13" x14ac:dyDescent="0.2">
      <c r="E19" s="7"/>
      <c r="F19" s="8"/>
    </row>
    <row r="21" spans="1:13" x14ac:dyDescent="0.2">
      <c r="H21" s="3"/>
      <c r="J21" s="4"/>
    </row>
    <row r="22" spans="1:13" x14ac:dyDescent="0.2">
      <c r="H22" s="3"/>
    </row>
    <row r="23" spans="1:13" x14ac:dyDescent="0.2">
      <c r="H23" s="3"/>
    </row>
    <row r="24" spans="1:13" x14ac:dyDescent="0.2">
      <c r="H24" s="5"/>
    </row>
    <row r="25" spans="1:13" x14ac:dyDescent="0.2">
      <c r="H25" s="6"/>
    </row>
    <row r="27" spans="1:13" x14ac:dyDescent="0.2">
      <c r="G27" s="5"/>
    </row>
    <row r="30" spans="1:13" x14ac:dyDescent="0.2">
      <c r="A30" s="2"/>
    </row>
    <row r="31" spans="1:13" x14ac:dyDescent="0.2">
      <c r="A31" s="2"/>
    </row>
    <row r="32" spans="1:13" x14ac:dyDescent="0.2">
      <c r="A32" s="2"/>
    </row>
  </sheetData>
  <mergeCells count="14">
    <mergeCell ref="A1:M1"/>
    <mergeCell ref="H2:H3"/>
    <mergeCell ref="A2:A3"/>
    <mergeCell ref="B2:B3"/>
    <mergeCell ref="C2:C3"/>
    <mergeCell ref="D2:D3"/>
    <mergeCell ref="E2:E3"/>
    <mergeCell ref="F2:F3"/>
    <mergeCell ref="G2:G3"/>
    <mergeCell ref="J2:J3"/>
    <mergeCell ref="K2:K3"/>
    <mergeCell ref="I2:I3"/>
    <mergeCell ref="L2:L3"/>
    <mergeCell ref="M2:M3"/>
  </mergeCells>
  <phoneticPr fontId="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workbookViewId="0">
      <selection activeCell="I2" sqref="I2:I18"/>
    </sheetView>
  </sheetViews>
  <sheetFormatPr defaultRowHeight="12.75" x14ac:dyDescent="0.2"/>
  <cols>
    <col min="1" max="1" width="7.7109375" customWidth="1"/>
    <col min="2" max="8" width="12.7109375" customWidth="1"/>
    <col min="9" max="9" width="9.7109375" customWidth="1"/>
  </cols>
  <sheetData>
    <row r="1" spans="1:9" x14ac:dyDescent="0.2">
      <c r="A1" s="86" t="s">
        <v>24</v>
      </c>
      <c r="B1" s="87"/>
      <c r="C1" s="87"/>
      <c r="D1" s="87"/>
      <c r="E1" s="87"/>
      <c r="F1" s="87"/>
      <c r="G1" s="87"/>
      <c r="H1" s="87"/>
      <c r="I1" s="88"/>
    </row>
    <row r="2" spans="1:9" ht="12.75" customHeight="1" x14ac:dyDescent="0.2">
      <c r="A2" s="91" t="s">
        <v>21</v>
      </c>
      <c r="B2" s="89" t="s">
        <v>19</v>
      </c>
      <c r="C2" s="89" t="s">
        <v>6</v>
      </c>
      <c r="D2" s="89" t="s">
        <v>2</v>
      </c>
      <c r="E2" s="89" t="s">
        <v>7</v>
      </c>
      <c r="F2" s="89" t="s">
        <v>8</v>
      </c>
      <c r="G2" s="89" t="s">
        <v>18</v>
      </c>
      <c r="H2" s="89" t="s">
        <v>10</v>
      </c>
      <c r="I2" s="93" t="s">
        <v>20</v>
      </c>
    </row>
    <row r="3" spans="1:9" x14ac:dyDescent="0.2">
      <c r="A3" s="92"/>
      <c r="B3" s="90"/>
      <c r="C3" s="90"/>
      <c r="D3" s="90"/>
      <c r="E3" s="90"/>
      <c r="F3" s="90"/>
      <c r="G3" s="90"/>
      <c r="H3" s="90"/>
      <c r="I3" s="94"/>
    </row>
    <row r="4" spans="1:9" x14ac:dyDescent="0.2">
      <c r="A4" s="35">
        <v>1996</v>
      </c>
      <c r="B4" s="33">
        <v>19231094</v>
      </c>
      <c r="C4" s="33">
        <v>10853344</v>
      </c>
      <c r="D4" s="33">
        <v>11311727</v>
      </c>
      <c r="E4" s="33">
        <v>7628975</v>
      </c>
      <c r="F4" s="33">
        <v>2683000</v>
      </c>
      <c r="G4" s="33">
        <v>14950423</v>
      </c>
      <c r="H4" s="33">
        <v>16133767</v>
      </c>
      <c r="I4" s="36">
        <f>H4/B4</f>
        <v>0.83894171595230105</v>
      </c>
    </row>
    <row r="5" spans="1:9" x14ac:dyDescent="0.2">
      <c r="A5" s="35">
        <v>1997</v>
      </c>
      <c r="B5" s="33">
        <v>21790968</v>
      </c>
      <c r="C5" s="33">
        <v>8872601</v>
      </c>
      <c r="D5" s="33">
        <v>9404151</v>
      </c>
      <c r="E5" s="33">
        <v>8644477</v>
      </c>
      <c r="F5" s="33">
        <v>1099020</v>
      </c>
      <c r="G5" s="33">
        <v>15257748</v>
      </c>
      <c r="H5" s="33">
        <v>15066475</v>
      </c>
      <c r="I5" s="36">
        <f t="shared" ref="I5:I18" si="0">H5/B5</f>
        <v>0.69140916548544329</v>
      </c>
    </row>
    <row r="6" spans="1:9" x14ac:dyDescent="0.2">
      <c r="A6" s="35">
        <v>1998</v>
      </c>
      <c r="B6" s="33">
        <v>20872858</v>
      </c>
      <c r="C6" s="33">
        <v>7497472</v>
      </c>
      <c r="D6" s="33">
        <v>7342604</v>
      </c>
      <c r="E6" s="33">
        <v>8280263</v>
      </c>
      <c r="F6" s="33">
        <v>899000</v>
      </c>
      <c r="G6" s="33">
        <v>15095047</v>
      </c>
      <c r="H6" s="33">
        <v>11438624</v>
      </c>
      <c r="I6" s="36">
        <f t="shared" si="0"/>
        <v>0.54801426809879128</v>
      </c>
    </row>
    <row r="7" spans="1:9" x14ac:dyDescent="0.2">
      <c r="A7" s="35">
        <v>1999</v>
      </c>
      <c r="B7" s="33">
        <v>29795378</v>
      </c>
      <c r="C7" s="33">
        <v>6923454</v>
      </c>
      <c r="D7" s="33">
        <v>3345706</v>
      </c>
      <c r="E7" s="33">
        <v>11819826</v>
      </c>
      <c r="F7" s="33">
        <v>3298807</v>
      </c>
      <c r="G7" s="33">
        <v>14462320</v>
      </c>
      <c r="H7" s="33">
        <v>10483585</v>
      </c>
      <c r="I7" s="36">
        <f t="shared" si="0"/>
        <v>0.35185272695650982</v>
      </c>
    </row>
    <row r="8" spans="1:9" x14ac:dyDescent="0.2">
      <c r="A8" s="35">
        <v>2000</v>
      </c>
      <c r="B8" s="33">
        <v>31296064</v>
      </c>
      <c r="C8" s="33">
        <v>7291197</v>
      </c>
      <c r="D8" s="33">
        <v>992334</v>
      </c>
      <c r="E8" s="33">
        <v>12415149</v>
      </c>
      <c r="F8" s="33">
        <v>9594388</v>
      </c>
      <c r="G8" s="33">
        <v>16703980</v>
      </c>
      <c r="H8" s="33">
        <v>866078</v>
      </c>
      <c r="I8" s="36">
        <f t="shared" si="0"/>
        <v>2.7673703632507908E-2</v>
      </c>
    </row>
    <row r="9" spans="1:9" x14ac:dyDescent="0.2">
      <c r="A9" s="35">
        <v>2001</v>
      </c>
      <c r="B9" s="33">
        <v>31564728</v>
      </c>
      <c r="C9" s="33">
        <v>8601635</v>
      </c>
      <c r="D9" s="34">
        <v>0</v>
      </c>
      <c r="E9" s="33">
        <v>12521728</v>
      </c>
      <c r="F9" s="33">
        <v>3911345</v>
      </c>
      <c r="G9" s="33">
        <v>12491829</v>
      </c>
      <c r="H9" s="33">
        <v>11241461</v>
      </c>
      <c r="I9" s="36">
        <f t="shared" si="0"/>
        <v>0.35613996103498818</v>
      </c>
    </row>
    <row r="10" spans="1:9" x14ac:dyDescent="0.2">
      <c r="A10" s="35">
        <v>2002</v>
      </c>
      <c r="B10" s="33">
        <v>29583315</v>
      </c>
      <c r="C10" s="33">
        <v>8601937</v>
      </c>
      <c r="D10" s="34">
        <v>0</v>
      </c>
      <c r="E10" s="33">
        <v>11735701</v>
      </c>
      <c r="F10" s="33">
        <v>3077000</v>
      </c>
      <c r="G10" s="33">
        <v>8442379</v>
      </c>
      <c r="H10" s="33">
        <v>14930172</v>
      </c>
      <c r="I10" s="36">
        <f t="shared" si="0"/>
        <v>0.50468218318332481</v>
      </c>
    </row>
    <row r="11" spans="1:9" x14ac:dyDescent="0.2">
      <c r="A11" s="35">
        <v>2003</v>
      </c>
      <c r="B11" s="33">
        <v>29003815</v>
      </c>
      <c r="C11" s="33">
        <v>6542994</v>
      </c>
      <c r="D11" s="34">
        <v>0</v>
      </c>
      <c r="E11" s="33">
        <v>11505813</v>
      </c>
      <c r="F11" s="33">
        <v>1267000</v>
      </c>
      <c r="G11" s="33">
        <v>7448095</v>
      </c>
      <c r="H11" s="33">
        <v>15325901</v>
      </c>
      <c r="I11" s="36">
        <f t="shared" si="0"/>
        <v>0.52840983160318733</v>
      </c>
    </row>
    <row r="12" spans="1:9" x14ac:dyDescent="0.2">
      <c r="A12" s="35">
        <v>2004</v>
      </c>
      <c r="B12" s="33">
        <v>16153032</v>
      </c>
      <c r="C12" s="33">
        <v>5895223</v>
      </c>
      <c r="D12" s="34">
        <v>0</v>
      </c>
      <c r="E12" s="33">
        <v>6407908</v>
      </c>
      <c r="F12" s="33">
        <v>1188368</v>
      </c>
      <c r="G12" s="33">
        <v>7845809</v>
      </c>
      <c r="H12" s="33">
        <v>6606170</v>
      </c>
      <c r="I12" s="36">
        <f t="shared" si="0"/>
        <v>0.40897399324164035</v>
      </c>
    </row>
    <row r="13" spans="1:9" x14ac:dyDescent="0.2">
      <c r="A13" s="35">
        <v>2005</v>
      </c>
      <c r="B13" s="33">
        <v>18117704</v>
      </c>
      <c r="C13" s="33">
        <v>5642023</v>
      </c>
      <c r="D13" s="34">
        <v>0</v>
      </c>
      <c r="E13" s="33">
        <v>7187293</v>
      </c>
      <c r="F13" s="33">
        <v>1352521</v>
      </c>
      <c r="G13" s="33">
        <v>11190220</v>
      </c>
      <c r="H13" s="33">
        <v>4029693</v>
      </c>
      <c r="I13" s="36">
        <f t="shared" si="0"/>
        <v>0.22241742110368951</v>
      </c>
    </row>
    <row r="14" spans="1:9" x14ac:dyDescent="0.2">
      <c r="A14" s="35">
        <v>2006</v>
      </c>
      <c r="B14" s="33">
        <v>31233134</v>
      </c>
      <c r="C14" s="33">
        <v>6077558</v>
      </c>
      <c r="D14" s="34">
        <v>0</v>
      </c>
      <c r="E14" s="33">
        <v>12390184</v>
      </c>
      <c r="F14" s="33">
        <v>4683713</v>
      </c>
      <c r="G14" s="33">
        <v>14408086</v>
      </c>
      <c r="H14" s="33">
        <v>5828709</v>
      </c>
      <c r="I14" s="36">
        <f t="shared" si="0"/>
        <v>0.18661940873432681</v>
      </c>
    </row>
    <row r="15" spans="1:9" x14ac:dyDescent="0.2">
      <c r="A15" s="35">
        <v>2007</v>
      </c>
      <c r="B15" s="33">
        <v>25943925</v>
      </c>
      <c r="C15" s="33">
        <v>6056994</v>
      </c>
      <c r="D15" s="34">
        <v>0</v>
      </c>
      <c r="E15" s="33">
        <v>10291955</v>
      </c>
      <c r="F15" s="33">
        <v>2883000</v>
      </c>
      <c r="G15" s="33">
        <v>14552710</v>
      </c>
      <c r="H15" s="33">
        <v>4273254</v>
      </c>
      <c r="I15" s="36">
        <f t="shared" si="0"/>
        <v>0.1647111607052518</v>
      </c>
    </row>
    <row r="16" spans="1:9" x14ac:dyDescent="0.2">
      <c r="A16" s="35">
        <v>2008</v>
      </c>
      <c r="B16" s="33">
        <v>32446174</v>
      </c>
      <c r="C16" s="33">
        <v>6387604</v>
      </c>
      <c r="D16" s="34">
        <v>0</v>
      </c>
      <c r="E16" s="33">
        <v>12871397</v>
      </c>
      <c r="F16" s="33">
        <v>4364000</v>
      </c>
      <c r="G16" s="33">
        <v>9183573</v>
      </c>
      <c r="H16" s="33">
        <v>12414808</v>
      </c>
      <c r="I16" s="36">
        <f t="shared" si="0"/>
        <v>0.38262779457448509</v>
      </c>
    </row>
    <row r="17" spans="1:9" x14ac:dyDescent="0.2">
      <c r="A17" s="35">
        <v>2009</v>
      </c>
      <c r="B17" s="33">
        <v>30443568</v>
      </c>
      <c r="C17" s="33">
        <v>6903042</v>
      </c>
      <c r="D17" s="34">
        <v>0</v>
      </c>
      <c r="E17" s="33">
        <v>12076963</v>
      </c>
      <c r="F17" s="33">
        <v>8880000</v>
      </c>
      <c r="G17" s="33">
        <v>5875318</v>
      </c>
      <c r="H17" s="33">
        <v>10514329</v>
      </c>
      <c r="I17" s="36">
        <f t="shared" si="0"/>
        <v>0.34537111418740407</v>
      </c>
    </row>
    <row r="18" spans="1:9" ht="13.5" thickBot="1" x14ac:dyDescent="0.25">
      <c r="A18" s="37">
        <v>2010</v>
      </c>
      <c r="B18" s="38">
        <v>33335513</v>
      </c>
      <c r="C18" s="38">
        <v>8327294</v>
      </c>
      <c r="D18" s="39">
        <v>0</v>
      </c>
      <c r="E18" s="38">
        <v>13224198</v>
      </c>
      <c r="F18" s="38">
        <v>2833000</v>
      </c>
      <c r="G18" s="38">
        <v>6327265</v>
      </c>
      <c r="H18" s="38">
        <v>19278344</v>
      </c>
      <c r="I18" s="40">
        <f t="shared" si="0"/>
        <v>0.57831250414535396</v>
      </c>
    </row>
  </sheetData>
  <mergeCells count="10">
    <mergeCell ref="A1:I1"/>
    <mergeCell ref="H2:H3"/>
    <mergeCell ref="A2:A3"/>
    <mergeCell ref="I2:I3"/>
    <mergeCell ref="B2:B3"/>
    <mergeCell ref="C2:C3"/>
    <mergeCell ref="D2:D3"/>
    <mergeCell ref="E2:E3"/>
    <mergeCell ref="F2:F3"/>
    <mergeCell ref="G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 Info.</vt:lpstr>
      <vt:lpstr>Raw Data</vt:lpstr>
      <vt:lpstr>Adjusted Net Income</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Seanie D</cp:lastModifiedBy>
  <dcterms:created xsi:type="dcterms:W3CDTF">2012-09-24T02:14:45Z</dcterms:created>
  <dcterms:modified xsi:type="dcterms:W3CDTF">2020-01-18T02:41:07Z</dcterms:modified>
</cp:coreProperties>
</file>