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Dropbox\DINCES_SYNC\DINCES_DOCS\ACADEMIC\Long_Beach_CC\Publication\Bulls_Markets\Bulls_Markets_website_and_errata\Data_Files\Other\"/>
    </mc:Choice>
  </mc:AlternateContent>
  <xr:revisionPtr revIDLastSave="0" documentId="13_ncr:1_{650C8EC9-D761-462F-B0FA-A2EAF2B3EBB6}" xr6:coauthVersionLast="40" xr6:coauthVersionMax="40" xr10:uidLastSave="{00000000-0000-0000-0000-000000000000}"/>
  <bookViews>
    <workbookView xWindow="0" yWindow="0" windowWidth="24000" windowHeight="7410" activeTab="2" xr2:uid="{00000000-000D-0000-FFFF-FFFF00000000}"/>
  </bookViews>
  <sheets>
    <sheet name="Data Info." sheetId="2" r:id="rId1"/>
    <sheet name="SL Depreciation" sheetId="3" r:id="rId2"/>
    <sheet name="UC Eff. Prop. Tax Rate" sheetId="1"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 l="1"/>
  <c r="G10" i="1" s="1"/>
  <c r="E18" i="1"/>
  <c r="C5" i="1"/>
  <c r="E5" i="1" s="1"/>
  <c r="C6" i="1"/>
  <c r="E6" i="1" s="1"/>
  <c r="G6" i="1" s="1"/>
  <c r="C7" i="1"/>
  <c r="E7" i="1" s="1"/>
  <c r="G7" i="1" s="1"/>
  <c r="C8" i="1"/>
  <c r="E8" i="1" s="1"/>
  <c r="G8" i="1" s="1"/>
  <c r="C9" i="1"/>
  <c r="E9" i="1" s="1"/>
  <c r="G9" i="1" s="1"/>
  <c r="C10" i="1"/>
  <c r="C11" i="1"/>
  <c r="E11" i="1" s="1"/>
  <c r="G11" i="1" s="1"/>
  <c r="C12" i="1"/>
  <c r="E12" i="1" s="1"/>
  <c r="G12" i="1" s="1"/>
  <c r="C13" i="1"/>
  <c r="E13" i="1" s="1"/>
  <c r="G13" i="1" s="1"/>
  <c r="C14" i="1"/>
  <c r="E14" i="1" s="1"/>
  <c r="G14" i="1" s="1"/>
  <c r="C15" i="1"/>
  <c r="E15" i="1" s="1"/>
  <c r="G15" i="1" s="1"/>
  <c r="C16" i="1"/>
  <c r="E16" i="1" s="1"/>
  <c r="G16" i="1" s="1"/>
  <c r="C17" i="1"/>
  <c r="E17" i="1" s="1"/>
  <c r="G17" i="1" s="1"/>
  <c r="C18" i="1"/>
  <c r="C19" i="1"/>
  <c r="E19" i="1" s="1"/>
  <c r="G19" i="1" s="1"/>
  <c r="C20" i="1"/>
  <c r="E20" i="1" s="1"/>
  <c r="G20" i="1" s="1"/>
  <c r="C4" i="1"/>
  <c r="E4" i="1" s="1"/>
  <c r="B5" i="3"/>
  <c r="G18" i="1"/>
  <c r="G21" i="1" l="1"/>
</calcChain>
</file>

<file path=xl/sharedStrings.xml><?xml version="1.0" encoding="utf-8"?>
<sst xmlns="http://schemas.openxmlformats.org/spreadsheetml/2006/main" count="26" uniqueCount="26">
  <si>
    <t>Original Cost</t>
  </si>
  <si>
    <t>Salvage Value</t>
  </si>
  <si>
    <t>Useful Life</t>
  </si>
  <si>
    <t>40-year, Straight-line Depreciation of United Center</t>
  </si>
  <si>
    <t>Annual Depreciation</t>
  </si>
  <si>
    <t>Year</t>
  </si>
  <si>
    <t>Turner Index</t>
  </si>
  <si>
    <t>Yrs Deprec.</t>
  </si>
  <si>
    <t>UC Value-Deprec.</t>
  </si>
  <si>
    <t>Prop. Tax Rate</t>
  </si>
  <si>
    <t>UC Value (adj. mil. $)</t>
  </si>
  <si>
    <t>Average =</t>
  </si>
  <si>
    <t>Prop. Tax Rate (sorted)</t>
  </si>
  <si>
    <t>Standard Payment</t>
  </si>
  <si>
    <t>Data:</t>
  </si>
  <si>
    <t>Source:</t>
  </si>
  <si>
    <t>Use:</t>
  </si>
  <si>
    <t>Created:</t>
  </si>
  <si>
    <t>Checked:</t>
  </si>
  <si>
    <t>Updated:</t>
  </si>
  <si>
    <t>Chapter 6, Other Data Files</t>
  </si>
  <si>
    <t>United Center Effective Property Tax Rate (Cost Approach with Actual NIMs), 1994-2011</t>
  </si>
  <si>
    <t>To compute the effective property tax rate, I divided the estimated standard tax liabilities listed in Table A.C.2 (third column from the left) by the value of the United Center. To adjust the value of the United Center for each year post-1994, I inflated the original building cost using the Turner building cost index and subtracted accumulated straight-line depreciation.</t>
  </si>
  <si>
    <r>
      <t xml:space="preserve">Methodology from Judith Grant Long, </t>
    </r>
    <r>
      <rPr>
        <i/>
        <sz val="8"/>
        <rFont val="Calibri"/>
        <family val="2"/>
        <scheme val="minor"/>
      </rPr>
      <t>Public/Private Partnerships for Major-League Sports Facilities</t>
    </r>
    <r>
      <rPr>
        <sz val="8"/>
        <rFont val="Calibri"/>
        <family val="2"/>
        <scheme val="minor"/>
      </rPr>
      <t xml:space="preserve"> (NY: Routledge, 2012), 75. Arena value from Judith Grant Long, "Public Funding for Major League Sports Facilities (3): National Basketball Association," Edward J. Bloustein School of Planning and PUblic Policy Working Paper, 76, accessed July 17, 2017, web.archive.org/web/20061012080835/http://policy.rutgers.edu:80/faculty/long/DataSeriesNBA2of3.pdf. </t>
    </r>
  </si>
  <si>
    <t>United Center Effective Property Tax Rate, 1997 - 2011</t>
  </si>
  <si>
    <r>
      <t>Notes</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</si>
</sst>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quot;$&quot;#,##0.00"/>
    <numFmt numFmtId="167" formatCode="[$-409]mmmm\ d\,\ yyyy;@"/>
  </numFmts>
  <fonts count="9"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i/>
      <sz val="8"/>
      <name val="Calibri"/>
      <family val="2"/>
      <scheme val="minor"/>
    </font>
    <font>
      <b/>
      <sz val="12"/>
      <color theme="1"/>
      <name val="Calibri"/>
      <family val="2"/>
      <scheme val="minor"/>
    </font>
    <font>
      <sz val="12"/>
      <name val="Calibri"/>
      <family val="2"/>
      <scheme val="minor"/>
    </font>
    <font>
      <sz val="12"/>
      <name val="Arial"/>
      <family val="2"/>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4">
    <xf numFmtId="0" fontId="0" fillId="0" borderId="0" xfId="0"/>
    <xf numFmtId="164" fontId="0" fillId="0" borderId="4" xfId="0" applyNumberFormat="1" applyBorder="1"/>
    <xf numFmtId="164" fontId="0" fillId="0" borderId="5" xfId="0" applyNumberFormat="1" applyBorder="1"/>
    <xf numFmtId="0" fontId="0" fillId="0" borderId="5" xfId="0" applyBorder="1"/>
    <xf numFmtId="164" fontId="0" fillId="0" borderId="6" xfId="0" applyNumberFormat="1" applyBorder="1"/>
    <xf numFmtId="0" fontId="2" fillId="0" borderId="0" xfId="0" applyFont="1"/>
    <xf numFmtId="0" fontId="3" fillId="0" borderId="1" xfId="0" applyFont="1" applyBorder="1" applyAlignment="1">
      <alignment horizontal="center"/>
    </xf>
    <xf numFmtId="0" fontId="2" fillId="1" borderId="7" xfId="0" applyFont="1" applyFill="1" applyBorder="1"/>
    <xf numFmtId="0" fontId="3" fillId="0" borderId="7" xfId="0" applyFont="1" applyBorder="1"/>
    <xf numFmtId="0" fontId="2" fillId="0" borderId="7" xfId="0" applyFont="1" applyBorder="1"/>
    <xf numFmtId="166" fontId="2" fillId="0" borderId="7" xfId="0" applyNumberFormat="1" applyFont="1" applyBorder="1"/>
    <xf numFmtId="0" fontId="2" fillId="1" borderId="8" xfId="0" applyFont="1" applyFill="1" applyBorder="1"/>
    <xf numFmtId="0" fontId="3" fillId="0" borderId="8" xfId="0" applyFont="1" applyBorder="1"/>
    <xf numFmtId="0" fontId="2" fillId="0" borderId="8" xfId="0" applyFont="1" applyBorder="1"/>
    <xf numFmtId="166" fontId="2" fillId="0" borderId="8" xfId="0" applyNumberFormat="1" applyFont="1" applyBorder="1"/>
    <xf numFmtId="165" fontId="2" fillId="0" borderId="8" xfId="0" applyNumberFormat="1" applyFont="1" applyBorder="1"/>
    <xf numFmtId="0" fontId="3" fillId="0" borderId="9" xfId="0" applyFont="1" applyBorder="1"/>
    <xf numFmtId="0" fontId="2" fillId="0" borderId="9" xfId="0" applyFont="1" applyBorder="1"/>
    <xf numFmtId="166" fontId="2" fillId="0" borderId="9" xfId="0" applyNumberFormat="1" applyFont="1" applyBorder="1"/>
    <xf numFmtId="165" fontId="2" fillId="0" borderId="9" xfId="0" applyNumberFormat="1" applyFont="1" applyBorder="1"/>
    <xf numFmtId="0" fontId="2" fillId="1" borderId="9" xfId="0" applyFont="1" applyFill="1" applyBorder="1"/>
    <xf numFmtId="0" fontId="3" fillId="3" borderId="1" xfId="0" applyFont="1" applyFill="1" applyBorder="1" applyAlignment="1">
      <alignment horizontal="right"/>
    </xf>
    <xf numFmtId="165" fontId="3" fillId="3" borderId="3" xfId="0" applyNumberFormat="1" applyFont="1" applyFill="1" applyBorder="1"/>
    <xf numFmtId="0" fontId="1" fillId="0" borderId="1" xfId="0" applyFont="1" applyBorder="1" applyAlignment="1">
      <alignment horizontal="center"/>
    </xf>
    <xf numFmtId="0" fontId="1" fillId="0" borderId="10" xfId="0" applyFont="1" applyBorder="1"/>
    <xf numFmtId="0" fontId="1" fillId="0" borderId="11" xfId="0" applyFont="1" applyBorder="1"/>
    <xf numFmtId="0" fontId="1" fillId="0" borderId="12" xfId="0" applyFont="1" applyBorder="1"/>
    <xf numFmtId="0" fontId="1" fillId="4" borderId="14" xfId="0" applyFont="1" applyFill="1" applyBorder="1"/>
    <xf numFmtId="0" fontId="1" fillId="4" borderId="11" xfId="0" applyFont="1" applyFill="1" applyBorder="1"/>
    <xf numFmtId="0" fontId="1" fillId="2" borderId="2" xfId="0" applyFont="1" applyFill="1" applyBorder="1"/>
    <xf numFmtId="0" fontId="1" fillId="2" borderId="3" xfId="0" applyFont="1" applyFill="1" applyBorder="1"/>
    <xf numFmtId="0" fontId="4" fillId="4" borderId="24"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top" wrapText="1"/>
    </xf>
    <xf numFmtId="0" fontId="6" fillId="4" borderId="10" xfId="0" applyFont="1" applyFill="1" applyBorder="1"/>
    <xf numFmtId="0" fontId="7" fillId="4" borderId="13" xfId="0" applyFont="1" applyFill="1" applyBorder="1" applyAlignment="1">
      <alignment vertical="top" wrapText="1"/>
    </xf>
    <xf numFmtId="0" fontId="7" fillId="4" borderId="4" xfId="0" applyFont="1" applyFill="1" applyBorder="1" applyAlignment="1">
      <alignment vertical="top" wrapText="1"/>
    </xf>
    <xf numFmtId="0" fontId="7" fillId="4" borderId="15" xfId="0" applyFont="1" applyFill="1" applyBorder="1" applyAlignment="1">
      <alignment vertical="top" wrapText="1"/>
    </xf>
    <xf numFmtId="0" fontId="7" fillId="4" borderId="16" xfId="0" applyFont="1" applyFill="1" applyBorder="1" applyAlignment="1">
      <alignment vertical="top" wrapText="1"/>
    </xf>
    <xf numFmtId="0" fontId="6" fillId="4" borderId="11" xfId="0" applyFont="1" applyFill="1" applyBorder="1"/>
    <xf numFmtId="0" fontId="6" fillId="4" borderId="20" xfId="0" applyFont="1" applyFill="1" applyBorder="1" applyAlignment="1">
      <alignment vertical="top"/>
    </xf>
    <xf numFmtId="0" fontId="7" fillId="4" borderId="21" xfId="0" applyFont="1" applyFill="1" applyBorder="1" applyAlignment="1">
      <alignment vertical="top" wrapText="1"/>
    </xf>
    <xf numFmtId="0" fontId="7" fillId="4" borderId="22" xfId="0" applyFont="1" applyFill="1" applyBorder="1" applyAlignment="1">
      <alignment vertical="top" wrapText="1"/>
    </xf>
    <xf numFmtId="0" fontId="7" fillId="4" borderId="23" xfId="0" applyFont="1" applyFill="1" applyBorder="1" applyAlignment="1">
      <alignment vertical="top" wrapText="1"/>
    </xf>
    <xf numFmtId="0" fontId="7" fillId="4" borderId="24" xfId="0" applyFont="1" applyFill="1" applyBorder="1" applyAlignment="1">
      <alignment horizontal="justify" vertical="top" wrapText="1"/>
    </xf>
    <xf numFmtId="0" fontId="7" fillId="4" borderId="18" xfId="0" applyFont="1" applyFill="1" applyBorder="1" applyAlignment="1">
      <alignment horizontal="justify" vertical="top" wrapText="1"/>
    </xf>
    <xf numFmtId="0" fontId="7" fillId="4" borderId="19" xfId="0" applyFont="1" applyFill="1" applyBorder="1" applyAlignment="1">
      <alignment horizontal="justify" vertical="top" wrapText="1"/>
    </xf>
    <xf numFmtId="0" fontId="7" fillId="4" borderId="25" xfId="0" applyFont="1" applyFill="1" applyBorder="1" applyAlignment="1">
      <alignment horizontal="justify" vertical="top" wrapText="1"/>
    </xf>
    <xf numFmtId="0" fontId="7" fillId="4" borderId="0" xfId="0" applyFont="1" applyFill="1" applyBorder="1" applyAlignment="1">
      <alignment horizontal="justify" vertical="top" wrapText="1"/>
    </xf>
    <xf numFmtId="0" fontId="7" fillId="4" borderId="5" xfId="0" applyFont="1" applyFill="1" applyBorder="1" applyAlignment="1">
      <alignment horizontal="justify" vertical="top" wrapText="1"/>
    </xf>
    <xf numFmtId="0" fontId="7" fillId="4" borderId="26" xfId="0" applyFont="1" applyFill="1" applyBorder="1" applyAlignment="1">
      <alignment horizontal="justify" vertical="top" wrapText="1"/>
    </xf>
    <xf numFmtId="0" fontId="7" fillId="4" borderId="15" xfId="0" applyFont="1" applyFill="1" applyBorder="1" applyAlignment="1">
      <alignment horizontal="justify" vertical="top" wrapText="1"/>
    </xf>
    <xf numFmtId="0" fontId="7" fillId="4" borderId="16" xfId="0" applyFont="1" applyFill="1" applyBorder="1" applyAlignment="1">
      <alignment horizontal="justify" vertical="top" wrapText="1"/>
    </xf>
    <xf numFmtId="0" fontId="6" fillId="4" borderId="17" xfId="0" applyFont="1" applyFill="1" applyBorder="1" applyAlignment="1">
      <alignment vertical="top"/>
    </xf>
    <xf numFmtId="0" fontId="6" fillId="4" borderId="11" xfId="0" applyFont="1" applyFill="1" applyBorder="1" applyAlignment="1">
      <alignment vertical="top"/>
    </xf>
    <xf numFmtId="0" fontId="6" fillId="4" borderId="14" xfId="0" applyFont="1" applyFill="1" applyBorder="1" applyAlignment="1">
      <alignment vertical="top"/>
    </xf>
    <xf numFmtId="0" fontId="6" fillId="4" borderId="14" xfId="0" applyFont="1" applyFill="1" applyBorder="1"/>
    <xf numFmtId="0" fontId="6" fillId="4" borderId="12" xfId="0" applyFont="1" applyFill="1" applyBorder="1"/>
    <xf numFmtId="167" fontId="7" fillId="4" borderId="21" xfId="0" applyNumberFormat="1" applyFont="1" applyFill="1" applyBorder="1" applyAlignment="1">
      <alignment horizontal="left" vertical="top" wrapText="1"/>
    </xf>
    <xf numFmtId="167" fontId="7" fillId="4" borderId="22" xfId="0" applyNumberFormat="1" applyFont="1" applyFill="1" applyBorder="1" applyAlignment="1">
      <alignment horizontal="left" vertical="top" wrapText="1"/>
    </xf>
    <xf numFmtId="167" fontId="7" fillId="4" borderId="23" xfId="0" applyNumberFormat="1" applyFont="1" applyFill="1" applyBorder="1" applyAlignment="1">
      <alignment horizontal="left" vertical="top" wrapText="1"/>
    </xf>
    <xf numFmtId="0" fontId="6" fillId="4" borderId="17" xfId="0" applyFont="1" applyFill="1" applyBorder="1"/>
    <xf numFmtId="167" fontId="7" fillId="4" borderId="27" xfId="0" applyNumberFormat="1" applyFont="1" applyFill="1" applyBorder="1" applyAlignment="1">
      <alignment horizontal="left" vertical="top" wrapText="1"/>
    </xf>
    <xf numFmtId="167" fontId="7" fillId="4" borderId="28" xfId="0" applyNumberFormat="1" applyFont="1" applyFill="1" applyBorder="1" applyAlignment="1">
      <alignment horizontal="left" vertical="top" wrapText="1"/>
    </xf>
    <xf numFmtId="167" fontId="7" fillId="4" borderId="29" xfId="0" applyNumberFormat="1" applyFont="1" applyFill="1" applyBorder="1" applyAlignment="1">
      <alignment horizontal="left" vertical="top" wrapText="1"/>
    </xf>
    <xf numFmtId="0" fontId="1" fillId="0" borderId="2" xfId="0" applyFont="1" applyBorder="1"/>
    <xf numFmtId="0" fontId="1" fillId="0" borderId="30" xfId="0" applyFont="1" applyBorder="1"/>
    <xf numFmtId="0" fontId="1"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workbookViewId="0">
      <selection activeCell="J8" sqref="J8"/>
    </sheetView>
  </sheetViews>
  <sheetFormatPr defaultRowHeight="15" x14ac:dyDescent="0.25"/>
  <sheetData>
    <row r="1" spans="1:9" ht="15.75" x14ac:dyDescent="0.25">
      <c r="A1" s="40" t="s">
        <v>14</v>
      </c>
      <c r="B1" s="41" t="s">
        <v>24</v>
      </c>
      <c r="C1" s="41"/>
      <c r="D1" s="41"/>
      <c r="E1" s="41"/>
      <c r="F1" s="41"/>
      <c r="G1" s="41"/>
      <c r="H1" s="41"/>
      <c r="I1" s="42"/>
    </row>
    <row r="2" spans="1:9" x14ac:dyDescent="0.25">
      <c r="A2" s="27"/>
      <c r="B2" s="43"/>
      <c r="C2" s="43"/>
      <c r="D2" s="43"/>
      <c r="E2" s="43"/>
      <c r="F2" s="43"/>
      <c r="G2" s="43"/>
      <c r="H2" s="43"/>
      <c r="I2" s="44"/>
    </row>
    <row r="3" spans="1:9" ht="15" customHeight="1" x14ac:dyDescent="0.25">
      <c r="A3" s="67" t="s">
        <v>15</v>
      </c>
      <c r="B3" s="31" t="s">
        <v>23</v>
      </c>
      <c r="C3" s="32"/>
      <c r="D3" s="32"/>
      <c r="E3" s="32"/>
      <c r="F3" s="32"/>
      <c r="G3" s="32"/>
      <c r="H3" s="32"/>
      <c r="I3" s="33"/>
    </row>
    <row r="4" spans="1:9" ht="15.75" x14ac:dyDescent="0.25">
      <c r="A4" s="45"/>
      <c r="B4" s="34"/>
      <c r="C4" s="35"/>
      <c r="D4" s="35"/>
      <c r="E4" s="35"/>
      <c r="F4" s="35"/>
      <c r="G4" s="35"/>
      <c r="H4" s="35"/>
      <c r="I4" s="36"/>
    </row>
    <row r="5" spans="1:9" x14ac:dyDescent="0.25">
      <c r="A5" s="28"/>
      <c r="B5" s="34"/>
      <c r="C5" s="35"/>
      <c r="D5" s="35"/>
      <c r="E5" s="35"/>
      <c r="F5" s="35"/>
      <c r="G5" s="35"/>
      <c r="H5" s="35"/>
      <c r="I5" s="36"/>
    </row>
    <row r="6" spans="1:9" x14ac:dyDescent="0.25">
      <c r="A6" s="28"/>
      <c r="B6" s="37"/>
      <c r="C6" s="38"/>
      <c r="D6" s="38"/>
      <c r="E6" s="38"/>
      <c r="F6" s="38"/>
      <c r="G6" s="38"/>
      <c r="H6" s="38"/>
      <c r="I6" s="39"/>
    </row>
    <row r="7" spans="1:9" ht="15.75" x14ac:dyDescent="0.25">
      <c r="A7" s="46" t="s">
        <v>16</v>
      </c>
      <c r="B7" s="47" t="s">
        <v>20</v>
      </c>
      <c r="C7" s="48"/>
      <c r="D7" s="48"/>
      <c r="E7" s="48"/>
      <c r="F7" s="48"/>
      <c r="G7" s="48"/>
      <c r="H7" s="48"/>
      <c r="I7" s="49"/>
    </row>
    <row r="8" spans="1:9" x14ac:dyDescent="0.25">
      <c r="A8" s="59" t="s">
        <v>25</v>
      </c>
      <c r="B8" s="50" t="s">
        <v>22</v>
      </c>
      <c r="C8" s="51"/>
      <c r="D8" s="51"/>
      <c r="E8" s="51"/>
      <c r="F8" s="51"/>
      <c r="G8" s="51"/>
      <c r="H8" s="51"/>
      <c r="I8" s="52"/>
    </row>
    <row r="9" spans="1:9" x14ac:dyDescent="0.25">
      <c r="A9" s="60"/>
      <c r="B9" s="53"/>
      <c r="C9" s="54"/>
      <c r="D9" s="54"/>
      <c r="E9" s="54"/>
      <c r="F9" s="54"/>
      <c r="G9" s="54"/>
      <c r="H9" s="54"/>
      <c r="I9" s="55"/>
    </row>
    <row r="10" spans="1:9" x14ac:dyDescent="0.25">
      <c r="A10" s="60"/>
      <c r="B10" s="53"/>
      <c r="C10" s="54"/>
      <c r="D10" s="54"/>
      <c r="E10" s="54"/>
      <c r="F10" s="54"/>
      <c r="G10" s="54"/>
      <c r="H10" s="54"/>
      <c r="I10" s="55"/>
    </row>
    <row r="11" spans="1:9" x14ac:dyDescent="0.25">
      <c r="A11" s="60"/>
      <c r="B11" s="53"/>
      <c r="C11" s="54"/>
      <c r="D11" s="54"/>
      <c r="E11" s="54"/>
      <c r="F11" s="54"/>
      <c r="G11" s="54"/>
      <c r="H11" s="54"/>
      <c r="I11" s="55"/>
    </row>
    <row r="12" spans="1:9" x14ac:dyDescent="0.25">
      <c r="A12" s="60"/>
      <c r="B12" s="53"/>
      <c r="C12" s="54"/>
      <c r="D12" s="54"/>
      <c r="E12" s="54"/>
      <c r="F12" s="54"/>
      <c r="G12" s="54"/>
      <c r="H12" s="54"/>
      <c r="I12" s="55"/>
    </row>
    <row r="13" spans="1:9" x14ac:dyDescent="0.25">
      <c r="A13" s="60"/>
      <c r="B13" s="53"/>
      <c r="C13" s="54"/>
      <c r="D13" s="54"/>
      <c r="E13" s="54"/>
      <c r="F13" s="54"/>
      <c r="G13" s="54"/>
      <c r="H13" s="54"/>
      <c r="I13" s="55"/>
    </row>
    <row r="14" spans="1:9" x14ac:dyDescent="0.25">
      <c r="A14" s="60"/>
      <c r="B14" s="53"/>
      <c r="C14" s="54"/>
      <c r="D14" s="54"/>
      <c r="E14" s="54"/>
      <c r="F14" s="54"/>
      <c r="G14" s="54"/>
      <c r="H14" s="54"/>
      <c r="I14" s="55"/>
    </row>
    <row r="15" spans="1:9" x14ac:dyDescent="0.25">
      <c r="A15" s="60"/>
      <c r="B15" s="53"/>
      <c r="C15" s="54"/>
      <c r="D15" s="54"/>
      <c r="E15" s="54"/>
      <c r="F15" s="54"/>
      <c r="G15" s="54"/>
      <c r="H15" s="54"/>
      <c r="I15" s="55"/>
    </row>
    <row r="16" spans="1:9" x14ac:dyDescent="0.25">
      <c r="A16" s="60"/>
      <c r="B16" s="53"/>
      <c r="C16" s="54"/>
      <c r="D16" s="54"/>
      <c r="E16" s="54"/>
      <c r="F16" s="54"/>
      <c r="G16" s="54"/>
      <c r="H16" s="54"/>
      <c r="I16" s="55"/>
    </row>
    <row r="17" spans="1:9" x14ac:dyDescent="0.25">
      <c r="A17" s="60"/>
      <c r="B17" s="53"/>
      <c r="C17" s="54"/>
      <c r="D17" s="54"/>
      <c r="E17" s="54"/>
      <c r="F17" s="54"/>
      <c r="G17" s="54"/>
      <c r="H17" s="54"/>
      <c r="I17" s="55"/>
    </row>
    <row r="18" spans="1:9" x14ac:dyDescent="0.25">
      <c r="A18" s="60"/>
      <c r="B18" s="53"/>
      <c r="C18" s="54"/>
      <c r="D18" s="54"/>
      <c r="E18" s="54"/>
      <c r="F18" s="54"/>
      <c r="G18" s="54"/>
      <c r="H18" s="54"/>
      <c r="I18" s="55"/>
    </row>
    <row r="19" spans="1:9" x14ac:dyDescent="0.25">
      <c r="A19" s="60"/>
      <c r="B19" s="53"/>
      <c r="C19" s="54"/>
      <c r="D19" s="54"/>
      <c r="E19" s="54"/>
      <c r="F19" s="54"/>
      <c r="G19" s="54"/>
      <c r="H19" s="54"/>
      <c r="I19" s="55"/>
    </row>
    <row r="20" spans="1:9" x14ac:dyDescent="0.25">
      <c r="A20" s="60"/>
      <c r="B20" s="53"/>
      <c r="C20" s="54"/>
      <c r="D20" s="54"/>
      <c r="E20" s="54"/>
      <c r="F20" s="54"/>
      <c r="G20" s="54"/>
      <c r="H20" s="54"/>
      <c r="I20" s="55"/>
    </row>
    <row r="21" spans="1:9" x14ac:dyDescent="0.25">
      <c r="A21" s="60"/>
      <c r="B21" s="53"/>
      <c r="C21" s="54"/>
      <c r="D21" s="54"/>
      <c r="E21" s="54"/>
      <c r="F21" s="54"/>
      <c r="G21" s="54"/>
      <c r="H21" s="54"/>
      <c r="I21" s="55"/>
    </row>
    <row r="22" spans="1:9" x14ac:dyDescent="0.25">
      <c r="A22" s="60"/>
      <c r="B22" s="53"/>
      <c r="C22" s="54"/>
      <c r="D22" s="54"/>
      <c r="E22" s="54"/>
      <c r="F22" s="54"/>
      <c r="G22" s="54"/>
      <c r="H22" s="54"/>
      <c r="I22" s="55"/>
    </row>
    <row r="23" spans="1:9" x14ac:dyDescent="0.25">
      <c r="A23" s="60"/>
      <c r="B23" s="53"/>
      <c r="C23" s="54"/>
      <c r="D23" s="54"/>
      <c r="E23" s="54"/>
      <c r="F23" s="54"/>
      <c r="G23" s="54"/>
      <c r="H23" s="54"/>
      <c r="I23" s="55"/>
    </row>
    <row r="24" spans="1:9" x14ac:dyDescent="0.25">
      <c r="A24" s="61"/>
      <c r="B24" s="56"/>
      <c r="C24" s="57"/>
      <c r="D24" s="57"/>
      <c r="E24" s="57"/>
      <c r="F24" s="57"/>
      <c r="G24" s="57"/>
      <c r="H24" s="57"/>
      <c r="I24" s="58"/>
    </row>
    <row r="25" spans="1:9" ht="15.75" x14ac:dyDescent="0.25">
      <c r="A25" s="62" t="s">
        <v>17</v>
      </c>
      <c r="B25" s="64">
        <v>43451</v>
      </c>
      <c r="C25" s="65"/>
      <c r="D25" s="65"/>
      <c r="E25" s="65"/>
      <c r="F25" s="65"/>
      <c r="G25" s="65"/>
      <c r="H25" s="65"/>
      <c r="I25" s="66"/>
    </row>
    <row r="26" spans="1:9" ht="15.75" x14ac:dyDescent="0.25">
      <c r="A26" s="62" t="s">
        <v>18</v>
      </c>
      <c r="B26" s="64">
        <v>43451</v>
      </c>
      <c r="C26" s="65"/>
      <c r="D26" s="65"/>
      <c r="E26" s="65"/>
      <c r="F26" s="65"/>
      <c r="G26" s="65"/>
      <c r="H26" s="65"/>
      <c r="I26" s="66"/>
    </row>
    <row r="27" spans="1:9" ht="16.5" thickBot="1" x14ac:dyDescent="0.3">
      <c r="A27" s="63" t="s">
        <v>19</v>
      </c>
      <c r="B27" s="68">
        <v>43451</v>
      </c>
      <c r="C27" s="69"/>
      <c r="D27" s="69"/>
      <c r="E27" s="69"/>
      <c r="F27" s="69"/>
      <c r="G27" s="69"/>
      <c r="H27" s="69"/>
      <c r="I27" s="70"/>
    </row>
  </sheetData>
  <sortState xmlns:xlrd2="http://schemas.microsoft.com/office/spreadsheetml/2017/richdata2" ref="A1:A17">
    <sortCondition ref="A1:A17"/>
  </sortState>
  <mergeCells count="8">
    <mergeCell ref="A8:A24"/>
    <mergeCell ref="B8:I24"/>
    <mergeCell ref="B25:I25"/>
    <mergeCell ref="B3:I6"/>
    <mergeCell ref="B26:I26"/>
    <mergeCell ref="B27:I27"/>
    <mergeCell ref="B1:I2"/>
    <mergeCell ref="B7:I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10" sqref="B10"/>
    </sheetView>
  </sheetViews>
  <sheetFormatPr defaultRowHeight="15" x14ac:dyDescent="0.25"/>
  <cols>
    <col min="1" max="2" width="23.7109375" customWidth="1"/>
  </cols>
  <sheetData>
    <row r="1" spans="1:2" ht="15.75" thickBot="1" x14ac:dyDescent="0.3">
      <c r="A1" s="29" t="s">
        <v>3</v>
      </c>
      <c r="B1" s="30"/>
    </row>
    <row r="2" spans="1:2" x14ac:dyDescent="0.25">
      <c r="A2" s="24" t="s">
        <v>0</v>
      </c>
      <c r="B2" s="1">
        <v>175000000</v>
      </c>
    </row>
    <row r="3" spans="1:2" x14ac:dyDescent="0.25">
      <c r="A3" s="25" t="s">
        <v>1</v>
      </c>
      <c r="B3" s="2">
        <v>0</v>
      </c>
    </row>
    <row r="4" spans="1:2" x14ac:dyDescent="0.25">
      <c r="A4" s="25" t="s">
        <v>2</v>
      </c>
      <c r="B4" s="3">
        <v>40</v>
      </c>
    </row>
    <row r="5" spans="1:2" ht="15.75" thickBot="1" x14ac:dyDescent="0.3">
      <c r="A5" s="26" t="s">
        <v>4</v>
      </c>
      <c r="B5" s="4">
        <f>B2/B4</f>
        <v>4375000</v>
      </c>
    </row>
  </sheetData>
  <mergeCells count="1">
    <mergeCell ref="A1:B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tabSelected="1" workbookViewId="0">
      <selection activeCell="E11" sqref="E11"/>
    </sheetView>
  </sheetViews>
  <sheetFormatPr defaultRowHeight="15" x14ac:dyDescent="0.25"/>
  <cols>
    <col min="1" max="1" width="9.140625" style="5"/>
    <col min="2" max="3" width="25.7109375" style="5" customWidth="1"/>
    <col min="4" max="4" width="10.7109375" style="5" customWidth="1"/>
    <col min="5" max="7" width="25.7109375" style="5" customWidth="1"/>
    <col min="8" max="8" width="9.140625" style="5"/>
    <col min="9" max="9" width="25.7109375" style="5" customWidth="1"/>
    <col min="10" max="16384" width="9.140625" style="5"/>
  </cols>
  <sheetData>
    <row r="1" spans="1:9" ht="15.75" thickBot="1" x14ac:dyDescent="0.3">
      <c r="A1" s="71" t="s">
        <v>21</v>
      </c>
      <c r="B1" s="72"/>
      <c r="C1" s="72"/>
      <c r="D1" s="72"/>
      <c r="E1" s="72"/>
      <c r="F1" s="72"/>
      <c r="G1" s="72"/>
      <c r="H1" s="72"/>
      <c r="I1" s="73"/>
    </row>
    <row r="2" spans="1:9" ht="15.75" thickBot="1" x14ac:dyDescent="0.3">
      <c r="A2" s="6" t="s">
        <v>5</v>
      </c>
      <c r="B2" s="6" t="s">
        <v>6</v>
      </c>
      <c r="C2" s="6" t="s">
        <v>10</v>
      </c>
      <c r="D2" s="6" t="s">
        <v>7</v>
      </c>
      <c r="E2" s="6" t="s">
        <v>8</v>
      </c>
      <c r="F2" s="23" t="s">
        <v>13</v>
      </c>
      <c r="G2" s="6" t="s">
        <v>9</v>
      </c>
      <c r="H2" s="7"/>
      <c r="I2" s="6" t="s">
        <v>12</v>
      </c>
    </row>
    <row r="3" spans="1:9" x14ac:dyDescent="0.25">
      <c r="A3" s="8">
        <v>1994</v>
      </c>
      <c r="B3" s="9">
        <v>474</v>
      </c>
      <c r="C3" s="10">
        <v>175000000</v>
      </c>
      <c r="D3" s="7"/>
      <c r="E3" s="7"/>
      <c r="F3" s="7"/>
      <c r="G3" s="7"/>
      <c r="H3" s="11"/>
      <c r="I3" s="7"/>
    </row>
    <row r="4" spans="1:9" x14ac:dyDescent="0.25">
      <c r="A4" s="12">
        <v>1995</v>
      </c>
      <c r="B4" s="13">
        <v>492</v>
      </c>
      <c r="C4" s="14">
        <f>175000000*B4/474</f>
        <v>181645569.62025318</v>
      </c>
      <c r="D4" s="13">
        <v>1</v>
      </c>
      <c r="E4" s="14">
        <f>C4-(D4*4375000)</f>
        <v>177270569.62025318</v>
      </c>
      <c r="F4" s="11"/>
      <c r="G4" s="11"/>
      <c r="H4" s="11"/>
      <c r="I4" s="11"/>
    </row>
    <row r="5" spans="1:9" x14ac:dyDescent="0.25">
      <c r="A5" s="12">
        <v>1996</v>
      </c>
      <c r="B5" s="13">
        <v>505</v>
      </c>
      <c r="C5" s="14">
        <f t="shared" ref="C5:C20" si="0">175000000*B5/474</f>
        <v>186445147.6793249</v>
      </c>
      <c r="D5" s="13">
        <v>2</v>
      </c>
      <c r="E5" s="14">
        <f t="shared" ref="E5:E20" si="1">C5-(D5*4375000)</f>
        <v>177695147.6793249</v>
      </c>
      <c r="F5" s="11"/>
      <c r="G5" s="11"/>
      <c r="H5" s="11"/>
      <c r="I5" s="11"/>
    </row>
    <row r="6" spans="1:9" x14ac:dyDescent="0.25">
      <c r="A6" s="12">
        <v>1997</v>
      </c>
      <c r="B6" s="13">
        <v>525</v>
      </c>
      <c r="C6" s="14">
        <f t="shared" si="0"/>
        <v>193829113.92405063</v>
      </c>
      <c r="D6" s="13">
        <v>3</v>
      </c>
      <c r="E6" s="14">
        <f t="shared" si="1"/>
        <v>180704113.92405063</v>
      </c>
      <c r="F6" s="14">
        <v>8332103.7401916506</v>
      </c>
      <c r="G6" s="15">
        <f>F6/E6</f>
        <v>4.6109098233887515E-2</v>
      </c>
      <c r="H6" s="11"/>
      <c r="I6" s="15">
        <v>2.9850955444790137E-2</v>
      </c>
    </row>
    <row r="7" spans="1:9" x14ac:dyDescent="0.25">
      <c r="A7" s="12">
        <v>1998</v>
      </c>
      <c r="B7" s="13">
        <v>549</v>
      </c>
      <c r="C7" s="14">
        <f t="shared" si="0"/>
        <v>202689873.41772151</v>
      </c>
      <c r="D7" s="13">
        <v>4</v>
      </c>
      <c r="E7" s="14">
        <f t="shared" si="1"/>
        <v>185189873.41772151</v>
      </c>
      <c r="F7" s="14">
        <v>9608807.0910563245</v>
      </c>
      <c r="G7" s="15">
        <f t="shared" ref="G7:G20" si="2">F7/E7</f>
        <v>5.1886244715888562E-2</v>
      </c>
      <c r="H7" s="11"/>
      <c r="I7" s="15">
        <v>3.6333946832725207E-2</v>
      </c>
    </row>
    <row r="8" spans="1:9" x14ac:dyDescent="0.25">
      <c r="A8" s="12">
        <v>1999</v>
      </c>
      <c r="B8" s="13">
        <v>570</v>
      </c>
      <c r="C8" s="14">
        <f t="shared" si="0"/>
        <v>210443037.97468355</v>
      </c>
      <c r="D8" s="13">
        <v>5</v>
      </c>
      <c r="E8" s="14">
        <f t="shared" si="1"/>
        <v>188568037.97468355</v>
      </c>
      <c r="F8" s="14">
        <v>9142188.8712155242</v>
      </c>
      <c r="G8" s="15">
        <f t="shared" si="2"/>
        <v>4.8482176350813602E-2</v>
      </c>
      <c r="H8" s="11"/>
      <c r="I8" s="15">
        <v>3.7028550099603035E-2</v>
      </c>
    </row>
    <row r="9" spans="1:9" x14ac:dyDescent="0.25">
      <c r="A9" s="12">
        <v>2000</v>
      </c>
      <c r="B9" s="13">
        <v>595</v>
      </c>
      <c r="C9" s="14">
        <f t="shared" si="0"/>
        <v>219672995.78059071</v>
      </c>
      <c r="D9" s="13">
        <v>6</v>
      </c>
      <c r="E9" s="14">
        <f t="shared" si="1"/>
        <v>193422995.78059071</v>
      </c>
      <c r="F9" s="14">
        <v>9803311.0185831785</v>
      </c>
      <c r="G9" s="15">
        <f t="shared" si="2"/>
        <v>5.0683275683019405E-2</v>
      </c>
      <c r="H9" s="11"/>
      <c r="I9" s="15">
        <v>3.973023577227118E-2</v>
      </c>
    </row>
    <row r="10" spans="1:9" x14ac:dyDescent="0.25">
      <c r="A10" s="12">
        <v>2001</v>
      </c>
      <c r="B10" s="13">
        <v>613</v>
      </c>
      <c r="C10" s="14">
        <f t="shared" si="0"/>
        <v>226318565.40084389</v>
      </c>
      <c r="D10" s="13">
        <v>7</v>
      </c>
      <c r="E10" s="14">
        <f t="shared" si="1"/>
        <v>195693565.40084389</v>
      </c>
      <c r="F10" s="14">
        <v>11193159.314184271</v>
      </c>
      <c r="G10" s="15">
        <f t="shared" si="2"/>
        <v>5.7197380461933178E-2</v>
      </c>
      <c r="H10" s="11"/>
      <c r="I10" s="15">
        <v>4.269757939485979E-2</v>
      </c>
    </row>
    <row r="11" spans="1:9" x14ac:dyDescent="0.25">
      <c r="A11" s="12">
        <v>2002</v>
      </c>
      <c r="B11" s="13">
        <v>619</v>
      </c>
      <c r="C11" s="14">
        <f t="shared" si="0"/>
        <v>228533755.27426159</v>
      </c>
      <c r="D11" s="13">
        <v>8</v>
      </c>
      <c r="E11" s="14">
        <f t="shared" si="1"/>
        <v>193533755.27426159</v>
      </c>
      <c r="F11" s="14">
        <v>10822361.410834996</v>
      </c>
      <c r="G11" s="15">
        <f t="shared" si="2"/>
        <v>5.5919761364100817E-2</v>
      </c>
      <c r="H11" s="11"/>
      <c r="I11" s="15">
        <v>4.3794497444597583E-2</v>
      </c>
    </row>
    <row r="12" spans="1:9" x14ac:dyDescent="0.25">
      <c r="A12" s="12">
        <v>2003</v>
      </c>
      <c r="B12" s="13">
        <v>621</v>
      </c>
      <c r="C12" s="14">
        <f t="shared" si="0"/>
        <v>229272151.89873418</v>
      </c>
      <c r="D12" s="13">
        <v>9</v>
      </c>
      <c r="E12" s="14">
        <f t="shared" si="1"/>
        <v>189897151.89873418</v>
      </c>
      <c r="F12" s="14">
        <v>9231263.6727098804</v>
      </c>
      <c r="G12" s="15">
        <f t="shared" si="2"/>
        <v>4.8611912187248627E-2</v>
      </c>
      <c r="H12" s="11"/>
      <c r="I12" s="15">
        <v>4.5145683620922666E-2</v>
      </c>
    </row>
    <row r="13" spans="1:9" x14ac:dyDescent="0.25">
      <c r="A13" s="12">
        <v>2004</v>
      </c>
      <c r="B13" s="13">
        <v>655</v>
      </c>
      <c r="C13" s="14">
        <f t="shared" si="0"/>
        <v>241824894.51476794</v>
      </c>
      <c r="D13" s="13">
        <v>10</v>
      </c>
      <c r="E13" s="14">
        <f t="shared" si="1"/>
        <v>198074894.51476794</v>
      </c>
      <c r="F13" s="14">
        <v>9716360.8043259699</v>
      </c>
      <c r="G13" s="15">
        <f t="shared" si="2"/>
        <v>4.9053974397555683E-2</v>
      </c>
      <c r="H13" s="11"/>
      <c r="I13" s="15">
        <v>4.6109098233887515E-2</v>
      </c>
    </row>
    <row r="14" spans="1:9" x14ac:dyDescent="0.25">
      <c r="A14" s="12">
        <v>2005</v>
      </c>
      <c r="B14" s="13">
        <v>717</v>
      </c>
      <c r="C14" s="14">
        <f t="shared" si="0"/>
        <v>264715189.87341774</v>
      </c>
      <c r="D14" s="13">
        <v>11</v>
      </c>
      <c r="E14" s="14">
        <f t="shared" si="1"/>
        <v>216590189.87341774</v>
      </c>
      <c r="F14" s="14">
        <v>9247876.8282680102</v>
      </c>
      <c r="G14" s="15">
        <f t="shared" si="2"/>
        <v>4.269757939485979E-2</v>
      </c>
      <c r="H14" s="11"/>
      <c r="I14" s="15">
        <v>4.8482176350813602E-2</v>
      </c>
    </row>
    <row r="15" spans="1:9" x14ac:dyDescent="0.25">
      <c r="A15" s="12">
        <v>2006</v>
      </c>
      <c r="B15" s="13">
        <v>793</v>
      </c>
      <c r="C15" s="14">
        <f t="shared" si="0"/>
        <v>292774261.60337555</v>
      </c>
      <c r="D15" s="13">
        <v>12</v>
      </c>
      <c r="E15" s="14">
        <f t="shared" si="1"/>
        <v>240274261.60337555</v>
      </c>
      <c r="F15" s="14">
        <v>9546153.0635104757</v>
      </c>
      <c r="G15" s="15">
        <f t="shared" si="2"/>
        <v>3.973023577227118E-2</v>
      </c>
      <c r="H15" s="11"/>
      <c r="I15" s="15">
        <v>4.8611912187248627E-2</v>
      </c>
    </row>
    <row r="16" spans="1:9" x14ac:dyDescent="0.25">
      <c r="A16" s="12">
        <v>2007</v>
      </c>
      <c r="B16" s="13">
        <v>854</v>
      </c>
      <c r="C16" s="14">
        <f t="shared" si="0"/>
        <v>315295358.64978904</v>
      </c>
      <c r="D16" s="13">
        <v>13</v>
      </c>
      <c r="E16" s="14">
        <f t="shared" si="1"/>
        <v>258420358.64978904</v>
      </c>
      <c r="F16" s="14">
        <v>11317389.736520177</v>
      </c>
      <c r="G16" s="15">
        <f t="shared" si="2"/>
        <v>4.3794497444597583E-2</v>
      </c>
      <c r="H16" s="11"/>
      <c r="I16" s="15">
        <v>4.9053974397555683E-2</v>
      </c>
    </row>
    <row r="17" spans="1:9" x14ac:dyDescent="0.25">
      <c r="A17" s="12">
        <v>2008</v>
      </c>
      <c r="B17" s="13">
        <v>908</v>
      </c>
      <c r="C17" s="14">
        <f t="shared" si="0"/>
        <v>335232067.51054853</v>
      </c>
      <c r="D17" s="13">
        <v>14</v>
      </c>
      <c r="E17" s="14">
        <f t="shared" si="1"/>
        <v>273982067.51054853</v>
      </c>
      <c r="F17" s="14">
        <v>12369107.737637499</v>
      </c>
      <c r="G17" s="15">
        <f t="shared" si="2"/>
        <v>4.5145683620922666E-2</v>
      </c>
      <c r="H17" s="11"/>
      <c r="I17" s="15">
        <v>5.0683275683019405E-2</v>
      </c>
    </row>
    <row r="18" spans="1:9" x14ac:dyDescent="0.25">
      <c r="A18" s="12">
        <v>2009</v>
      </c>
      <c r="B18" s="13">
        <v>832</v>
      </c>
      <c r="C18" s="14">
        <f t="shared" si="0"/>
        <v>307172995.78059071</v>
      </c>
      <c r="D18" s="13">
        <v>15</v>
      </c>
      <c r="E18" s="14">
        <f t="shared" si="1"/>
        <v>241547995.78059071</v>
      </c>
      <c r="F18" s="14">
        <v>8944172.0632203054</v>
      </c>
      <c r="G18" s="15">
        <f t="shared" si="2"/>
        <v>3.7028550099603035E-2</v>
      </c>
      <c r="H18" s="11"/>
      <c r="I18" s="15">
        <v>5.1886244715888562E-2</v>
      </c>
    </row>
    <row r="19" spans="1:9" x14ac:dyDescent="0.25">
      <c r="A19" s="12">
        <v>2010</v>
      </c>
      <c r="B19" s="13">
        <v>799</v>
      </c>
      <c r="C19" s="14">
        <f t="shared" si="0"/>
        <v>294989451.47679323</v>
      </c>
      <c r="D19" s="13">
        <v>16</v>
      </c>
      <c r="E19" s="14">
        <f t="shared" si="1"/>
        <v>224989451.47679323</v>
      </c>
      <c r="F19" s="14">
        <v>8174754.7678818135</v>
      </c>
      <c r="G19" s="15">
        <f t="shared" si="2"/>
        <v>3.6333946832725207E-2</v>
      </c>
      <c r="H19" s="11"/>
      <c r="I19" s="15">
        <v>5.5919761364100817E-2</v>
      </c>
    </row>
    <row r="20" spans="1:9" ht="15.75" thickBot="1" x14ac:dyDescent="0.3">
      <c r="A20" s="16">
        <v>2011</v>
      </c>
      <c r="B20" s="17">
        <v>812</v>
      </c>
      <c r="C20" s="18">
        <f t="shared" si="0"/>
        <v>299789029.53586495</v>
      </c>
      <c r="D20" s="17">
        <v>17</v>
      </c>
      <c r="E20" s="18">
        <f t="shared" si="1"/>
        <v>225414029.53586495</v>
      </c>
      <c r="F20" s="18">
        <v>6728824.1523057129</v>
      </c>
      <c r="G20" s="19">
        <f t="shared" si="2"/>
        <v>2.9850955444790137E-2</v>
      </c>
      <c r="H20" s="20"/>
      <c r="I20" s="19">
        <v>5.7197380461933178E-2</v>
      </c>
    </row>
    <row r="21" spans="1:9" ht="15.75" thickBot="1" x14ac:dyDescent="0.3">
      <c r="F21" s="21" t="s">
        <v>11</v>
      </c>
      <c r="G21" s="22">
        <f>AVERAGE(G6:G20)</f>
        <v>4.5501684800281127E-2</v>
      </c>
    </row>
  </sheetData>
  <sortState xmlns:xlrd2="http://schemas.microsoft.com/office/spreadsheetml/2017/richdata2" ref="I6:I20">
    <sortCondition ref="I6:I20"/>
  </sortState>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Info.</vt:lpstr>
      <vt:lpstr>SL Depreciation</vt:lpstr>
      <vt:lpstr>UC Eff. Prop. Tax Rate</vt:lpstr>
    </vt:vector>
  </TitlesOfParts>
  <Company>Long Beach City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IITS</dc:creator>
  <cp:lastModifiedBy>Seanie D</cp:lastModifiedBy>
  <dcterms:created xsi:type="dcterms:W3CDTF">2017-07-17T23:07:03Z</dcterms:created>
  <dcterms:modified xsi:type="dcterms:W3CDTF">2018-12-17T18:10:59Z</dcterms:modified>
</cp:coreProperties>
</file>